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<sst xmlns="http://schemas.openxmlformats.org/spreadsheetml/2006/main" count="950" uniqueCount="377">
  <si>
    <t>ASPE10</t>
  </si>
  <si>
    <t>S</t>
  </si>
  <si>
    <t>Firma: ÚDRŽBA SILNIC Královéhradeckého kraje a.s.</t>
  </si>
  <si>
    <t>Soupis prací objektu</t>
  </si>
  <si>
    <t xml:space="preserve">Stavba: </t>
  </si>
  <si>
    <t>328 40</t>
  </si>
  <si>
    <t>III/29913 Lochenice - průtah (Lochenice)_neoceněný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</si>
  <si>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</si>
  <si>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</si>
  <si>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</si>
  <si>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</si>
  <si>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</si>
  <si>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</si>
  <si>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</si>
  <si>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</si>
  <si>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PŘEDBĚŽNÉ POLOŽKY- LOCHENICE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</si>
  <si>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</si>
  <si>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</si>
  <si>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</si>
  <si>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</si>
  <si>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</si>
  <si>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</si>
  <si>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</si>
  <si>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</si>
  <si>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</si>
  <si>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</si>
  <si>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</si>
  <si>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</si>
  <si>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</si>
  <si>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</si>
  <si>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</si>
  <si>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</si>
  <si>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</si>
  <si>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</si>
  <si>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</si>
  <si>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</si>
  <si>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</si>
  <si>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</si>
  <si>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</si>
  <si>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</si>
  <si>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</si>
  <si>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DLE TP</t>
  </si>
  <si>
    <t>VV</t>
  </si>
  <si>
    <t>Dle TP, předpokládaný rozsah zkoušek: 
- statická zkouška únosnosti pláně    
- tloušťka vrstvy</t>
  </si>
  <si>
    <t>TS</t>
  </si>
  <si>
    <t>zahrnuje veškeré náklady spojené s objednatelem požadovanými zkouškami</t>
  </si>
  <si>
    <t>02730</t>
  </si>
  <si>
    <t>POMOC PRÁCE ZŘÍZ NEBO ZAJIŠŤ OCHRANU INŽENÝRSKÝCH SÍTÍ</t>
  </si>
  <si>
    <t>zahrnuje veškeré náklady spojené s objednatelem požadovanými zařízeními</t>
  </si>
  <si>
    <t>02911</t>
  </si>
  <si>
    <t>OSTATNÍ POŽADAVKY - GEODETICKÉ ZAMĚŘENÍ</t>
  </si>
  <si>
    <t>ZAMĚŘENÍ SKUTEČNÉHO DÍLA KE KOLAUDACI (3x tiskem, 3x v digitální formě)</t>
  </si>
  <si>
    <t>zahrnuje veškeré náklady spojené s objednatelem požadovanými pracemi</t>
  </si>
  <si>
    <t>02944</t>
  </si>
  <si>
    <t>OSTAT POŽADAVKY - DOKUMENTACE SKUTEČ PROVEDENÍ V DIGIT FORMĚ</t>
  </si>
  <si>
    <t>SKUTEČNÉ PROVEDENÍ STAVBY (3x tiskem, 3x v digitální formě)  
PEVNÁ CENA</t>
  </si>
  <si>
    <t>02945</t>
  </si>
  <si>
    <t>OSTAT POŽADAVKY - GEOMETRICKÝ PLÁN</t>
  </si>
  <si>
    <t>GEOMETRICKÝ ODDĚLOVACÍ PLÁN PRO MAJETKOVÉ VYPOŘÁDÁNÍ VLASTNICKÝCH VZTAHŮ, OVĚŘENÝM KATASTRÁLNÍM ÚŘADEM (12xtiskem)</t>
  </si>
  <si>
    <t>položka zahrnuje: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</si>
  <si>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</si>
  <si>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</si>
  <si>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SADA BAREVNÝCH FOTOGRAFIÍ V TIŠTĚNÉ I DIGITÁLNÍ FORMĚ  
3x ZÁVĚREČNÁ FOTODOKUMENTACE V ALBU S PODPISEM V TIŠTĚNÉ I DIGITÁLNÍ FORMĚ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</si>
  <si>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</si>
  <si>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7</t>
  </si>
  <si>
    <t>02991</t>
  </si>
  <si>
    <t>OSTATNÍ POŽADAVKY - INFORMAČNÍ TABULE</t>
  </si>
  <si>
    <t>KUS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</si>
  <si>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</si>
  <si>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8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</si>
  <si>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</si>
  <si>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</si>
  <si>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</si>
  <si>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03720</t>
  </si>
  <si>
    <t>POMOC PRÁCE ZAJIŠŤ NEBO ZŘÍZ REGULACI A OCHRANU DOPRAVY</t>
  </si>
  <si>
    <t>ÚHRNNÁ ČÁSTKA MUSÍ OBSAHOVAT VEŠKERÉ NÁKLADY NA DOČASNÉ ÚPRAVY A REGULACI DOPRAVY ( I PĚŠÍ ) NA STAVENIŠTI A NEZBYTNÉ ZNAČENÍ A OPATŘENÍ VYPLÝVAJÍCÍ Z POŽADAVKŮ BOZP NA STAVENIŠTI</t>
  </si>
  <si>
    <t>zahrnuje objednatelem povolené náklady na požadovaná zařízení zhotovitele</t>
  </si>
  <si>
    <t>SO 101</t>
  </si>
  <si>
    <t>CHODNÍK LOCHENICE</t>
  </si>
  <si>
    <t>014112</t>
  </si>
  <si>
    <t>POPLATKY ZA SKLÁDKU TYP S-IO (INERTNÍ ODPAD)</t>
  </si>
  <si>
    <t>T</t>
  </si>
  <si>
    <t>KONSTRUKCE CHODNÍKU,OBRUBY,ASFALT</t>
  </si>
  <si>
    <t>konstrukce chodníku:739*1,8=1 330,200 [A] 
asfalt:13,272*2,2=29,198 [B] 
bet.kryt,zídky:(152,18+7+118)*2,5=692,950 [C] 
betonové obruby:0,8=0,800 [D] 
žlové obruby a dlažba:(4,7+4,2)*2,5=22,250 [E] 
Celkem: A+B+C+D+E=2 075,398 [F]</t>
  </si>
  <si>
    <t>zahrnuje veškeré poplatky provozovateli skládky související s uložením odpadu na skládce.</t>
  </si>
  <si>
    <t>014122</t>
  </si>
  <si>
    <t>POPLATKY ZA SKLÁDKU TYP S-OO (OSTATNÍ ODPAD)</t>
  </si>
  <si>
    <t>ZEMINA</t>
  </si>
  <si>
    <t>výkop přípojky:31,5*18=567,000 [A] 
výkop sanace podloží,konstrukce:(661,95+316,4+6,8)*1,8=1 773,270 [B] 
výkop ul.vpustí:3*1,8=5,400 [C] 
Celkem: A+B+C=2 345,670 [D]</t>
  </si>
  <si>
    <t>Zemní práce</t>
  </si>
  <si>
    <t>111204</t>
  </si>
  <si>
    <t>ODSTRANĚNÍ KŘOVIN S ODVOZEM DO 5KM</t>
  </si>
  <si>
    <t>M2</t>
  </si>
  <si>
    <t>VČ. ODVOZU, ULOŽENÍ NA SKLÁDKU A POPLATKU ZA SKLÁDKU</t>
  </si>
  <si>
    <t>DLE PD D.1.1.1.2 SITUACE POZEMNÍ KOMUNIKACE  
v místě chodníku: 20+2+2+4=28,000 [A] 
Celkem: A=28,000 [B]</t>
  </si>
  <si>
    <t>odstranění křovin a stromů do průměru 100 mm  
doprava dřevin na předepsanou vzdálenost  
spálení na hromadách nebo štěpkování</t>
  </si>
  <si>
    <t>11130</t>
  </si>
  <si>
    <t>SEJMUTÍ DRNU</t>
  </si>
  <si>
    <t>VČ. ODVOZU, ULOŽENÍ A POPLATKU ZA SKLÁDKU</t>
  </si>
  <si>
    <t>dle PD D.1.1.1.2 Situace pozemní komunikace 
drn:330+35+7+47+47+60+11+22+212+130+10+14+14+69+68+44+11+17+14+8+86+75+64+39+8+8+53+71+8=1 582,000 [A] 
Celkem: A=1 582,000 [B]</t>
  </si>
  <si>
    <t>včetně vodorovné dopravy  a uložení na skládku</t>
  </si>
  <si>
    <t>112014</t>
  </si>
  <si>
    <t>KÁCENÍ STROMŮ D KMENE DO 0,5M S ODSTRANĚNÍM PAŘEZŮ, ODVOZ DO 5KM</t>
  </si>
  <si>
    <t>dle PD D.1.1.1.2 Situace pozemní komunikace 
stromy:17=17,000 [A] 
Celkem: A=17,000 [B]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</si>
  <si>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</si>
  <si>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113134</t>
  </si>
  <si>
    <t>ODSTRANĚNÍ KRYTU ZPEVNĚNÝCH PLOCH S ASFALT POJIVEM, ODVOZ DO 5KM</t>
  </si>
  <si>
    <t>M3</t>
  </si>
  <si>
    <t>dle PD D.1.1.1.2 Situace pozemní komunikace 
vozovka, vjezdy: (8+24+12+66)*0,1=11,000 [A] 
vozovka:56,8*0,04=2,272 [B] 
Celkem: A+B=13,272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</si>
  <si>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</si>
  <si>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113154</t>
  </si>
  <si>
    <t>ODSTRANĚNÍ KRYTU ZPEVNĚNÝCH PLOCH Z BETONU, ODVOZ DO 5KM</t>
  </si>
  <si>
    <t>dle PD D.1.1.1.2 Situace pozemní komunikace 
vjezdy, vozovka:(4+11+5+90+4+11+16+26+24+4+2+3+7+12+9+16+10+21+47+9+22+5+13+10+14+6+12+36+135+79+17+160+12+50+185)*0,14=152,180 [A] 
Celkem: A=152,180 [B]</t>
  </si>
  <si>
    <t>113174</t>
  </si>
  <si>
    <t>ODSTRAN KRYTU ZPEVNĚNÝCH PLOCH Z DLAŽEB KOSTEK, ODVOZ DO 5KM</t>
  </si>
  <si>
    <t>dle PD D.1.1.1.2 Situace pozemníkomunikace 
vjezdy,vozovka:(4+7+31)*0,1=4,200 [A] 
Celkem: A=4,200 [B]</t>
  </si>
  <si>
    <t>113184</t>
  </si>
  <si>
    <t>ODSTRANĚNÍ KRYTU ZPEVNĚNÝCH PLOCH Z DLAŽDIC, ODVOZ DO 5KM</t>
  </si>
  <si>
    <t>dle PD D.1.1.1.2 Situace pozemníkomunikace 
chodníky, vjezdy:(20+8+40+28+26+52+26+11+31+13+13+79+59+13+19+40+9+21+20+11+37+6+11+21+7+9+11+7+113+6+7+24+12+370)*0,1=118,000 [A] 
Celkem: A=118,000 [B]</t>
  </si>
  <si>
    <t>113324</t>
  </si>
  <si>
    <t>ODSTRAN PODKL ZPEVNĚNÝCH PLOCH Z KAMENIVA NESTMEL, ODVOZ DO 5KM</t>
  </si>
  <si>
    <t>dle PD D.1.1.1.2 Situace pozemní komunikace 
stávající konstrukce vozovka: 1391*0,2=278,200 [A] 
vjezdy: 1440*0,32=460,800 [B] 
Celkem: A+B=739,000 [C]</t>
  </si>
  <si>
    <t>11</t>
  </si>
  <si>
    <t>113524</t>
  </si>
  <si>
    <t>ODSTRANĚNÍ CHODNÍKOVÝCH A SILNIČNÍCH OBRUBNÍKŮ BETONOVÝCH, ODVOZ DO 5KM</t>
  </si>
  <si>
    <t>M</t>
  </si>
  <si>
    <t>VČ. ODVOZU A ULOŽENÍ NA SKLÁDKU</t>
  </si>
  <si>
    <t>dle PD D.1.1.1.2 Situace pozemní komunikace 
betonové obruby:8=8,000 [A] 
Celkem: A=8,000 [B]</t>
  </si>
  <si>
    <t>12</t>
  </si>
  <si>
    <t>113534</t>
  </si>
  <si>
    <t>ODSTRANĚNÍ CHODNÍKOVÝCH KAMENNÝCH OBRUBNÍKŮ, ODVOZ DO 5KM</t>
  </si>
  <si>
    <t>dle PD D.1.1.1.2 Situace pozemní komunikace 
žulová obruba: 94=94,000 [A] 
Celkem: A=94,000 [B]</t>
  </si>
  <si>
    <t>13</t>
  </si>
  <si>
    <t>122734</t>
  </si>
  <si>
    <t>ODKOPÁVKY A PROKOPÁVKY OBECNÉ TŘ. I, ODVOZ DO 5KM</t>
  </si>
  <si>
    <t>dle PD D.1.1.1.2 Situace pozemní komunikace 
výkop sanace podloží dle skutečnosti bude odsouhlaseno TD: 4413*0,15=661,950 [A] 
výkop pro konstrukci:1582*0,2=316,400 [B] 
odstranění svahu km 0,300 - 0,317:0,4*17=6,800 [C] 
Celkem: A+B+C=985,150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</si>
  <si>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</si>
  <si>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</si>
  <si>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132734</t>
  </si>
  <si>
    <t>HLOUBENÍ RÝH ŠÍŘ DO 2M PAŽ I NEPAŽ TŘ. I, ODVOZ DO 5KM</t>
  </si>
  <si>
    <t>dle PD D.1.1.1.2 Situace pozemní komunikace 
přípojkyuličních vpustí:(8+2+11)*1*1,5=31,500 [A] 
betonové palisády:39*0,5*0,5=9,750 [B] 
Celkem: A+B=41,250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</si>
  <si>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</si>
  <si>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</si>
  <si>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133734</t>
  </si>
  <si>
    <t>HLOUBENÍ ŠACHET ZAPAŽ I NEPAŽ TŘ. I, ODVOZ DO 5KM</t>
  </si>
  <si>
    <t>dle PD D.1.1.1.2 Situace pozemní komunikace 
uliční vpust:(1*1*1)*3=3,000 [A] 
Celkem: A=3,000 [B]</t>
  </si>
  <si>
    <t>16</t>
  </si>
  <si>
    <t>17120</t>
  </si>
  <si>
    <t>ULOŽENÍ SYPANINY DO NÁSYPŮ A NA SKLÁDKY BEZ ZHUTNĚNÍ</t>
  </si>
  <si>
    <t>výkop přípojky:31,5=31,500 [A] 
výkop uliční vpusti:3=3,000 [B] 
výkop pro knstrukci chodníku:316,4+6,8=323,200 [C] 
sanace podloží:661,95=661,950 [D] 
Celkem: A+B+C+D=1 019,650 [E]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</si>
  <si>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</si>
  <si>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</si>
  <si>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17380</t>
  </si>
  <si>
    <t>ZEMNÍ KRAJNICE A DOSYPÁVKY Z NAKUPOVANÝCH MATERIÁLŮ</t>
  </si>
  <si>
    <t>MATERIÁL VHODNÝ DO NÁSYPU ŠD 0/32  
KM 0,150 00 - 0,270 00</t>
  </si>
  <si>
    <t>dle PD D.1.1.1.2 Situace pozemní komunikace 
násyp:0,5*120=60,000 [A] 
Celkem: A=60,000 [B]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</si>
  <si>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</si>
  <si>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</si>
  <si>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17481</t>
  </si>
  <si>
    <t>ZÁSYP JAM A RÝH Z NAKUPOVANÝCH MATERIÁLŮ</t>
  </si>
  <si>
    <t>ZÁSYP PŘÍPOJEK ULIČNÍCH VPUSTÍ A ULIČNÍ VPUSTI, VČ. ZHUTNĚNÍ  
ŠD 0/32</t>
  </si>
  <si>
    <t>dle PD D.1.1.1.2 Situace pozemní komunikace 
přípojky uličních vpustí:21*1*1,2=25,200 [A] 
uliční vpusti:2=2,000 [B] 
Celkem: A+B=27,200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</si>
  <si>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</si>
  <si>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</si>
  <si>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17581</t>
  </si>
  <si>
    <t>OBSYP POTRUBÍ A OBJEKTŮ Z NAKUPOVANÝCH MATERIÁLŮ</t>
  </si>
  <si>
    <t>DRŤ 0/22 TL. 300MM</t>
  </si>
  <si>
    <t>dle PD D.1.1.1.2 Situace pozemní komunikace 
přípojky uličních vpustí:21*1*0,3=6,300 [A] 
Celkem: A=6,300 [B]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</si>
  <si>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</si>
  <si>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20</t>
  </si>
  <si>
    <t>18110</t>
  </si>
  <si>
    <t>ÚPRAVA PLÁNĚ SE ZHUTNĚNÍM V HORNINĚ TŘ. I</t>
  </si>
  <si>
    <t>dle PD D.1.1.1.2 Situace pozemní komunikace 
pláň:2973+1440=4 413,000 [A] 
Celkem: A=4 413,000 [B]</t>
  </si>
  <si>
    <t>položka zahrnuje úpravu pláně včetně vyrovnání výškových rozdílů. Míru zhutnění určuje projekt.</t>
  </si>
  <si>
    <t>21</t>
  </si>
  <si>
    <t>18230</t>
  </si>
  <si>
    <t>ROZPROSTŘENÍ ORNICE V ROVINĚ</t>
  </si>
  <si>
    <t>VČ. DODÁNÍ ORNICE</t>
  </si>
  <si>
    <t>dle PD D.1.1.1.2 Situace pozemní komunikace 
ornice:(171+8+4+28+485+17+14+2+9+13+60+5+9+35+9+2+4+11+9+30+20+3+5+41+16+27+24+15+19+123+17+30+9+5+1+43+12+21+12+14+6+13+25+8+12+9+8+2+11+11+19+7+2+5+7+20+13+8)*0,1=156,800 [A] 
Celkem: A=156,800 [B]</t>
  </si>
  <si>
    <t>položka zahrnuje:  
nutné přemístění ornice z dočasných skládek vzdálených do 50m  
rozprostření ornice v předepsané tloušťce v rovině a ve svahu do 1:5</t>
  </si>
  <si>
    <t>22</t>
  </si>
  <si>
    <t>18241</t>
  </si>
  <si>
    <t>ZALOŽENÍ TRÁVNÍKU RUČNÍM VÝSEVEM</t>
  </si>
  <si>
    <t>dle PD D.1.1.1.2 Situace pozemní komunikace 
ornice:171+8+4+28+485+17+14+2+9+13+60+5+9+35+9+2+4+11+9+30+20+3+5+41+16+27+24+15+19+123+17+30+9+5+1+43+12+21+12+14+6+13+25+8+12+9+8+2+11+11+19+7+2+5+7+20+13+8=1 568,000 [A] 
Celkem: A=1 568,000 [B]</t>
  </si>
  <si>
    <t>Zahrnuje dodání předepsané travní směsi, její výsev na ornici, zalévání, první pokosení, to vše bez ohledu na sklon terénu</t>
  </si>
  <si>
    <t>Základy</t>
  </si>
  <si>
    <t>23</t>
  </si>
  <si>
    <t>21452</t>
  </si>
  <si>
    <t>SANAČNÍ VRSTVY Z KAMENIVA DRCENÉHO</t>
  </si>
  <si>
    <t>SANACE PODLOŽÍ ŠD 0/63  
BUDE PROVEDENA DLE SKUTEČNOSTI A ODSOUHLASENA TDI</t>
  </si>
  <si>
    <t>dle PDD.1.1.1.2 Situace pozemní komunikace 
sanace podloží:(2973+1440)*0,15=661,950 [A] 
Celkem: A=661,950 [B]</t>
  </si>
  <si>
    <t>položka zahrnuje dodávku předepsaného kameniva, mimostaveništní a vnitrostaveništní dopravu a jeho uložení  
není-li v zadávací dokumentaci uvedeno jinak, jedná se o nakupovaný materiál</t>
  </si>
  <si>
    <t>Vodorovné konstrukce</t>
  </si>
  <si>
    <t>24</t>
  </si>
  <si>
    <t>451312</t>
  </si>
  <si>
    <t>PODKLADNÍ A VÝPLŇOVÉ VRSTVY Z PROSTÉHO BETONU C12/15</t>
  </si>
  <si>
    <t>PODKLADNÍ BETON C12/15XO</t>
  </si>
  <si>
    <t>dle PD D.1.1.1.2 Situace pozemní komunikace 
uliční vpust:(1,2*1,2*0,1)*3=0,432 [A] 
Celkem: A=0,432 [B]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</si>
  <si>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</si>
  <si>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Komunikace</t>
  </si>
  <si>
    <t>25</t>
  </si>
  <si>
    <t>56333</t>
  </si>
  <si>
    <t>VOZOVKOVÉ VRSTVY ZE ŠTĚRKODRTI TL. DO 150MM</t>
  </si>
  <si>
    <t>VJEZDY ŠD 0/32</t>
  </si>
  <si>
    <t>dle PD D.1.1.1.2 Situace pozemní komunikace 
ochranná vrstva: 1440=1 440,000 [A] 
podkladní vrstva: 1440=1 440,000 [B] 
Celkem: A+B=2 880,000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</si>
  <si>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</si>
  <si>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26</t>
  </si>
  <si>
    <t>56334</t>
  </si>
  <si>
    <t>VOZOVKOVÉ VRSTVY ZE ŠTĚRKODRTI TL. DO 200MM</t>
  </si>
  <si>
    <t>ŠD 0/32 TL.200MM</t>
  </si>
  <si>
    <t>dle PD D.1.1.1.2 Situace pozemní komunikace 
chodník:2973=2 973,000 [A] 
Celkem: A=2 973,000 [B]</t>
  </si>
  <si>
    <t>27</t>
  </si>
  <si>
    <t>567304</t>
  </si>
  <si>
    <t>VRSTVY PRO OBNOVU A OPRAVY ZE ŠTĚRKOPÍSKU</t>
  </si>
  <si>
    <t>LOŽE PRO POTRUBÍ PŘÍPOJEK ULIČNÍCH VPUSTÍ DN 150  
ŠP TL. 100MM</t>
  </si>
  <si>
    <t>dle PD D.1.1.1.2 Situace pozemní komunikace 
lože propřípojky uličních vpustí:21*1*0,1=2,100 [A] 
Celkem: A=2,100 [B]</t>
  </si>
  <si>
    <t>28</t>
  </si>
  <si>
    <t>572213</t>
  </si>
  <si>
    <t>SPOJOVACÍ POSTŘIK Z EMULZE DO 0,5KG/M2</t>
  </si>
  <si>
    <t>PS-E 0,5kg/m2</t>
  </si>
  <si>
    <t>dle PD D.1.1.1.2 Situace pozemní komunikace 
spojovací postik: 70+45+20=135,000 [A] 
Celkem: A=135,000 [B]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</si>
  <si>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</si>
  <si>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29</t>
  </si>
  <si>
    <t>574A34</t>
  </si>
  <si>
    <t>ASFALTOVÝ BETON PRO OBRUSNÉ VRSTVY ACO 11+, 11S TL. 40MM</t>
  </si>
  <si>
    <t>NAPOJENÍ NA STÁVAJÍCÍ VOZOVKU  
ACO 11+ TL.40MM</t>
  </si>
  <si>
    <t>dle PD D.1.1.1.2 Situacepozemní komunikace 
ACO 11+: 70+45+20=135,000 [A] 
Celkem: A=135,000 [B]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</si>
  <si>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</si>
  <si>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30</t>
  </si>
  <si>
    <t>582611</t>
  </si>
  <si>
    <t>KRYTY Z BETON DLAŽDIC SE ZÁMKEM ŠEDÝCH TL 60MM DO LOŽE Z KAM</t>
  </si>
  <si>
    <t>ZÁMKOVÁ DLAŽBA (PARKETA) 10/20, BARVA PŘÍRODNÍ ŠEDÁ , ROVNÉ HRANY  
VČ. LOŽE KAM. DRŤ 4/8 TL. 40MM</t>
  </si>
  <si>
    <t>dle PD D.1.1.1.2 Situace pozemní komunikace 
dlažba:2893*1,02=2 950,860 [A] 
Celkem: A=2 950,860 [B]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</si>
  <si>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</si>
  <si>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31</t>
  </si>
  <si>
    <t>582612</t>
  </si>
  <si>
    <t>KRYTY Z BETON DLAŽDIC SE ZÁMKEM ŠEDÝCH TL 80MM DO LOŽE Z KAM</t>
  </si>
  <si>
    <t>ZÁMKOVÁ DLAŽBA (PARKETA) 10/20, BARVA PŘÍRODNÍ ŠEDÁ, ROVNÉ HRANY  
VČ. LOŽE KAM. DRŤ 4/8 TL. 40MM</t>
  </si>
  <si>
    <t>dle PD D.1.1.1.2 Situace pozemní komunikace 
vjezdy:1291*1,02=1 316,820 [A] 
Celkem: A=1 316,820 [B]</t>
  </si>
  <si>
    <t>32</t>
  </si>
  <si>
    <t>582614</t>
  </si>
  <si>
    <t>KRYTY Z BETON DLAŽDIC SE ZÁMKEM BAREV TL 60MM DO LOŽE Z KAM</t>
  </si>
  <si>
    <t>ZÁMKOVÁ DLAŽBA (PARKETA) 10/20 - KONTRASTNÍ PÁS NÁSTUPNÍ HRANY, BARVA ČERVENÁ, ROVNÉ HRANY  
VČ. LOŽE KAM. DRŤ 4/8 TL. 40MM</t>
  </si>
  <si>
    <t>dle PD D.1.1.1.2 Situace pozemní komunikace 
dlažba:24*1,02=24,480 [A] 
Celkem: A=24,480 [B]</t>
  </si>
  <si>
    <t>33</t>
  </si>
  <si>
    <t>58261A</t>
  </si>
  <si>
    <t>KRYTY Z BETON DLAŽDIC SE ZÁMKEM BAREV RELIÉF TL 60MM DO LOŽE Z KAM</t>
  </si>
  <si>
    <t>ZÁMKOVÁ DLAŽBA (PARKETA) 10/20 - VAROVNÉ A SIGNÁLNÍ PÁSY, BARVA ČERVENÁ, ROVNÉ HRANY  
VČ. LOŽE KAM. DRŤ 4/8 TL. 40MM</t>
  </si>
  <si>
    <t>dle PD D.1.1.1.2 Situace pozemní komunikace 
reliéfní dlažba:56*1,02=57,120 [A] 
Celkem: A=57,120 [B]</t>
  </si>
  <si>
    <t>34</t>
  </si>
  <si>
    <t>58261B</t>
  </si>
  <si>
    <t>KRYTY Z BETON DLAŽDIC SE ZÁMKEM BAREV RELIÉF TL 80MM DO LOŽE Z KAM</t>
  </si>
  <si>
    <t>ZÁMKOVÁ DLAŽBA (PARKETA) 10/20, BARVA ČERVENÁ, ROVNÉ HRANY  
VČ. LOŽE KAM. DRŤ 4/8 TL. 40MM</t>
  </si>
  <si>
    <t>dle PD D.1.1.1.2 Situace pozemní komunikace 
vjezdy reliéfní dlažba:149*1,02=151,980 [A] 
Celkem: A=151,980 [B]</t>
  </si>
  <si>
    <t>35</t>
  </si>
  <si>
    <t>587206</t>
  </si>
  <si>
    <t>PŘEDLÁŽDĚNÍ KRYTU Z BETONOVÝCH DLAŽDIC SE ZÁMKEM</t>
  </si>
  <si>
    <t>PŘEDLÁŽDĚNÍ A VÝŠKOVÉ NAPOJENÍ STÁVAJÍCÍCH PLOCH AUTOBUSOVÝCH PŘÍSTŘEŠKŮ  A CHODNÍKŮ  
VČ. LOŽE Z KAM. DRTI 4/8 TL. 40MM</t>
  </si>
  <si>
    <t>dle PD D.1.1.1.2 Situacepozemní komunikace 
předláždění a výškové napojení:140=140,000 [A] 
Celkem: A=140,000 [B]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</si>
  <si>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</si>
  <si>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Přidružená stavební výroba</t>
  </si>
  <si>
    <t>36</t>
  </si>
  <si>
    <t>711116</t>
  </si>
  <si>
    <t>IZOLACE BĚŽN KONSTR PROTI ZEM VLHK Z MĚKČ PVC</t>
  </si>
  <si>
    <t>NOPOVÁ FÓLIE</t>
  </si>
  <si>
    <t>dle PD D.1.1.1.2 Situace pozemní komunikace 
nopová fólie:425*0,5=212,500 [A] 
Celkem: A=212,500 [B]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</si>
  <si>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</si>
  <si>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Potrubí</t>
  </si>
  <si>
    <t>37</t>
  </si>
  <si>
    <t>87433</t>
  </si>
  <si>
    <t>POTRUBÍ Z TRUB PLASTOVÝCH ODPADNÍCH DN DO 150MM</t>
  </si>
  <si>
    <t>PVC DN 150 SN10  
VČ. NAPOJENÍ DO DEŠŤOVÉ KANALIZACE</t>
  </si>
  <si>
    <t>dle PD D.1.1.1.2 Situace pozemní komunikace 
přípojky uličních vpusti:8+2+11=21,000 [A] 
Celkem: A=21,000 [B]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</si>
  <si>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</si>
  <si>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38</t>
  </si>
  <si>
    <t>87733</t>
  </si>
  <si>
    <t>CHRÁNIČKY PŮLENÉ Z TRUB PLAST DN DO 150MM</t>
  </si>
  <si>
    <t>odhad:500=500,000 [A] 
Celkem: A=500,000 [B]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</si>
  <si>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</si>
  <si>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39</t>
  </si>
  <si>
    <t>89712</t>
  </si>
  <si>
    <t>VPUSŤ KANALIZAČNÍ ULIČNÍ KOMPLETNÍ Z BETONOVÝCH DÍLCŮ</t>
  </si>
  <si>
    <t>DN 450, VČ.RÁMU, MŘÍŽE 500X500 D400 A KOŠE</t>
  </si>
  <si>
    <t>dle PD D.1.1.1.2 Situace pozemní komunikace 
uliční vpust:3=3,000 [A] 
Celkem: A=3,000 [B]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</si>
  <si>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</si>
  <si>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40</t>
  </si>
  <si>
    <t>89921</t>
  </si>
  <si>
    <t>VÝŠKOVÁ ÚPRAVA POKLOPŮ</t>
  </si>
  <si>
    <t>předpoklad:20=20,000 [A] 
Celkem: A=20,000 [B]</t>
  </si>
  <si>
    <t>- položka výškové úpravy zahrnuje všechny nutné práce a materiály pro zvýšení nebo snížení zařízení (včetně nutné úpravy stávajícího povrchu vozovky nebo chodníku).</t>
  </si>
  <si>
    <t>41</t>
  </si>
  <si>
    <t>89923</t>
  </si>
  <si>
    <t>VÝŠKOVÁ ÚPRAVA KRYCÍCH HRNCŮ</t>
  </si>
  <si>
    <t>předpoklad:40=40,000 [A] 
Celkem: A=40,000 [B]</t>
  </si>
  <si>
    <t>42</t>
  </si>
  <si>
    <t>899642</t>
  </si>
  <si>
    <t>ZKOUŠKA VODOTĚSNOSTI POTRUBÍ DN DO 200MM</t>
  </si>
  <si>
    <t>PŘÍPOJKY ULIČNÍCH VPUSTÍ</t>
  </si>
  <si>
    <t>dle PD D.1.1.1.2 Situace pozemní komunikace 
přípojky uličních vpustí:21=21,000 [A] 
Celkem: A=21,000 [B]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</si>
  <si>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</si>
  <si>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Ostatní konstrukce a práce</t>
  </si>
  <si>
    <t>43</t>
  </si>
  <si>
    <t>9111A3</t>
  </si>
  <si>
    <t>ZÁBRADLÍ SILNIČNÍ S VODOR MADLY - DEMONTÁŽ S PŘESUNEM</t>
  </si>
  <si>
    <t>VČ. ODVOZU, ULUŽENÍ A POPLATKU ZA SKLÁDKU</t>
  </si>
  <si>
    <t>dle PD D.1.1.1.2 Situace pozemníkomunikace 
zábradlí:16=16,000 [A] 
Celkem: A=16,000 [B]</t>
  </si>
  <si>
    <t>položka zahrnuje:  
- demontáž a odstranění zařízení  
- jeho odvoz na předepsané místo</t>
  </si>
  <si>
    <t>44</t>
  </si>
  <si>
    <t>914131</t>
  </si>
  <si>
    <t>DOPRAVNÍ ZNAČKY ZÁKLADNÍ VELIKOSTI OCELOVÉ FÓLIE TŘ 2 - DODÁVKA A MONTÁŽ</t>
  </si>
  <si>
    <t>VČ.BET. ZÁKLAD,PATKY, SLUPKU A SPOJ.MATERIÁLU.</t>
  </si>
  <si>
    <t>svislá dopravní značka:4=4,000 [A] 
Celkem: A=4,000 [B]</t>
  </si>
  <si>
    <t>položka zahrnuje:  
- dodávku a montáž značek v požadovaném provedení</t>
  </si>
  <si>
    <t>45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</si>
  <si>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</si>
  <si>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</si>
  <si>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</si>
  <si>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46</t>
  </si>
  <si>
    <t>915111</t>
  </si>
  <si>
    <t>VODOROVNÉ DOPRAVNÍ ZNAČENÍ BARVOU HLADKÉ - DODÁVKA A POKLÁDKA</t>
  </si>
  <si>
    <t>VČ. PŘEDZNAČENÍ A REFLEXNÍ ÚPRAVY, BÍLÁ BARVA</t>
  </si>
  <si>
    <t>dle PD D.1.1.1.2 Situace pozemní komunikace 
V11a:5=5,000 [A] 
Celkem: A=5,000 [B]</t>
  </si>
  <si>
    <t>položka zahrnuje:  
- dodání a pokládku nátěrového materiálu (měří se pouze natíraná plocha)  
- předznačení a reflexní úpravu</t>
  </si>
  <si>
    <t>47</t>
  </si>
  <si>
    <t>915401</t>
  </si>
  <si>
    <t>VODOROVNÉ DOPRAVNÍ ZNAČENÍ BETON PREFABRIK - DODÁVKA A POKLÁDKA</t>
  </si>
  <si>
    <t>BÍLÝ BETONOVÝ KRAJNÍK 50/25/10  
VČ. BET. LOŽE C20/25nXF3 TL. 100MM A SPÁROVÁNÍ MALTOU M25XF4</t>
  </si>
  <si>
    <t>dle PD D.1.1.1.2 Situace pozemní komunikace 
bílý betonový krajník:(128*1,02)*0,25=32,640 [A] 
Celkem: A=32,640 [B]</t>
  </si>
  <si>
    <t>zahrnuje dodávku betonových prefabrikátů a jejich osazení do předepsaného lože</t>
  </si>
  <si>
    <t>48</t>
  </si>
  <si>
    <t>91710</t>
  </si>
  <si>
    <t>OBRUBY Z BETONOVÝCH PALISÁD</t>
  </si>
  <si>
    <t>dle PD D.1.1.1.2 Situace pozemní komunikace 
palisáda 160/160/1200:0,16*1,2*20=3,840 [A] 
palisáda 160/160/1000:0,16*1*19=3,040 [B] 
Celkem: A+B=6,880 [C]</t>
  </si>
  <si>
    <t>Položka zahrnuje:  
dodání a pokládku betonových palisád o rozměrech předepsaných zadávací dokumentací  
betonové lože i boční betonovou opěrku.</t>
  </si>
  <si>
    <t>49</t>
  </si>
  <si>
    <t>917212</t>
  </si>
  <si>
    <t>ZÁHONOVÉ OBRUBY Z BETONOVÝCH OBRUBNÍKŮ ŠÍŘ 80MM</t>
  </si>
  <si>
    <t>VČ. BET. LOŽE S BOČNÍ OPĚROU Z C20/25nXF3 TL. 100MM</t>
  </si>
  <si>
    <t>dle PD D.1.1.1.2 Situace pozemní komunikace 
obruba 8/25:1561*1,02=1 592,220 [A] 
Celkem: A=1 592,220 [B]</t>
  </si>
  <si>
    <t>Položka zahrnuje:  
dodání a pokládku betonových obrubníků o rozměrech předepsaných zadávací dokumentací  
betonové lože i boční betonovou opěrku.</t>
  </si>
  <si>
    <t>50</t>
  </si>
  <si>
    <t>917224</t>
  </si>
  <si>
    <t>SILNIČNÍ A CHODNÍKOVÉ OBRUBY Z BETONOVÝCH OBRUBNÍKŮ ŠÍŘ 150MM</t>
  </si>
  <si>
    <t>dle PD D.1.1.1.2 Situace pozemní komunikace 
obruba 15/25:112*1,02=114,240 [A] 
obruba 15/15:34*1,02=34,680 [B] 
obruba 15/25-15:15*1,02=15,300 [C] 
Celkem: A+B+C=164,220 [D]</t>
  </si>
  <si>
    <t>51</t>
  </si>
  <si>
    <t>91725</t>
  </si>
  <si>
    <t>NÁSTUPIŠTNÍ OBRUBNÍKY BETONOVÉ</t>
  </si>
  <si>
    <t>BETONOVÁ OBRUBA 40/29 PRO BEZBARIÉROVÉ NÁSTUPNÍ HRANY  
VČ. BET.LOŽE S OPĚROU Z BET. C20/25nXF3 TL. 150MM</t>
  </si>
  <si>
    <t>dle PD D.1.1.1.2 Situace pozemní komunikace 
obruba 40/29:14=14,000 [A] 
Celkem: A=14,000 [B]</t>
  </si>
  <si>
    <t>52</t>
  </si>
  <si>
    <t>91781</t>
  </si>
  <si>
    <t>VÝŠKOVÁ ÚPRAVA OBRUBNÍKŮ BETONOVÝCH</t>
  </si>
  <si>
    <t>Výšková úprava obrub pod přístřešky autobusových zastvek</t>
  </si>
  <si>
    <t>obruba:30=30,000 [A] 
Celkem: A=30,000 [B]</t>
  </si>
  <si>
    <t>Položka výšková úprava obrub zahrnuje jejich vytrhání, očištění, manipulaci, nové betonové lože a osazení. Případné nutné doplnění novými obrubami se uvede v položkách 9172 až 9177.</t>
  </si>
  <si>
    <t>53</t>
  </si>
  <si>
    <t>919111</t>
  </si>
  <si>
    <t>ŘEZÁNÍ ASFALTOVÉHO KRYTU VOZOVEK TL DO 50MM</t>
  </si>
  <si>
    <t>PROŘÍZNUTÍ KOMŮREK VČ. OČIŠTĚNÍ</t>
  </si>
  <si>
    <t>dle PD D.1.1.1.2 Situacepozemní komunikace 
pracovní spáry:144=144,000 [A] 
Celkem: A=144,000 [B]</t>
  </si>
  <si>
    <t>položka zahrnuje řezání vozovkové vrstvy v předepsané tloušťce, včetně spotřeby vody</t>
  </si>
  <si>
    <t>54</t>
  </si>
  <si>
    <t>931311</t>
  </si>
  <si>
    <t>TĚSNĚNÍ DILATAČ SPAR ASF ZÁLIVKOU PRŮŘ DO 100MM2</t>
  </si>
  <si>
    <t>položka zahrnuje dodávku a osazení předepsaného materiálu, očištění ploch spáry před úpravou, očištění okolí spáry po úpravě  
nezahrnuje těsnící profil</t>
  </si>
  <si>
    <t>55</t>
  </si>
  <si>
    <t>966154</t>
  </si>
  <si>
    <t>BOURÁNÍ KONSTRUKCÍ Z PROST BETONU S ODVOZEM DO 5KM</t>
  </si>
  <si>
    <t>ODSTRANĚNÍ BET. ZÍDKY V KM 1.425 00</t>
  </si>
  <si>
    <t>dle PD D.1.1.1.2 Situace pozemní komunikace 
bet. zídka: 7=7,000 [A] 
Celkem: A=7,000 [B]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</si>
  <si>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</si>
  <si>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56</t>
  </si>
  <si>
    <t>966181</t>
  </si>
  <si>
    <t>DEMONTÁŽ KONSTRUKCÍ KOVOVÝCH S ODVOZEM DO 1KM</t>
  </si>
  <si>
    <t>VÝŠKOVÁ ŮPRAVA AUTOBUSOVÉHO PŘÍSTŘEŠKU   
DEMONTÁŽ A MOTÁŽ</t>
  </si>
  <si>
    <t>dle PD D.1.1.1.2 Situacepozemní komunikace 
autobusový pžístřešek:3*0,5=1,500 [A] 
Celkem: A=1,500 [B]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</si>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</sst>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38.2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37</v>
      </c>
    </row>
    <row r="16" spans="1:5" ht="12.75">
      <c r="A16" t="s">
        <v>44</v>
      </c>
      <c r="E16" s="29" t="s">
        <v>48</v>
      </c>
    </row>
    <row r="17" spans="1:16" ht="12.75">
      <c r="A17" s="19" t="s">
        <v>35</v>
      </c>
      <c s="23" t="s">
        <v>12</v>
      </c>
      <c s="23" t="s">
        <v>49</v>
      </c>
      <c s="19" t="s">
        <v>37</v>
      </c>
      <c s="24" t="s">
        <v>50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51</v>
      </c>
    </row>
    <row r="19" spans="1:5" ht="12.75">
      <c r="A19" s="30" t="s">
        <v>42</v>
      </c>
      <c r="E19" s="31" t="s">
        <v>37</v>
      </c>
    </row>
    <row r="20" spans="1:5" ht="12.75">
      <c r="A20" t="s">
        <v>44</v>
      </c>
      <c r="E20" s="29" t="s">
        <v>52</v>
      </c>
    </row>
    <row r="21" spans="1:16" ht="12.75">
      <c r="A21" s="19" t="s">
        <v>35</v>
      </c>
      <c s="23" t="s">
        <v>23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55</v>
      </c>
    </row>
    <row r="23" spans="1:5" ht="12.75">
      <c r="A23" s="30" t="s">
        <v>42</v>
      </c>
      <c r="E23" s="31" t="s">
        <v>37</v>
      </c>
    </row>
    <row r="24" spans="1:5" ht="12.75">
      <c r="A24" t="s">
        <v>44</v>
      </c>
      <c r="E24" s="29" t="s">
        <v>52</v>
      </c>
    </row>
    <row r="25" spans="1:16" ht="12.75">
      <c r="A25" s="19" t="s">
        <v>35</v>
      </c>
      <c s="23" t="s">
        <v>25</v>
      </c>
      <c s="23" t="s">
        <v>56</v>
      </c>
      <c s="19" t="s">
        <v>37</v>
      </c>
      <c s="24" t="s">
        <v>57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25.5">
      <c r="A26" s="28" t="s">
        <v>40</v>
      </c>
      <c r="E26" s="29" t="s">
        <v>58</v>
      </c>
    </row>
    <row r="27" spans="1:5" ht="12.75">
      <c r="A27" s="30" t="s">
        <v>42</v>
      </c>
      <c r="E27" s="31" t="s">
        <v>37</v>
      </c>
    </row>
    <row r="28" spans="1:5" ht="76.5">
      <c r="A28" t="s">
        <v>44</v>
      </c>
      <c r="E28" s="29" t="s">
        <v>59</v>
      </c>
    </row>
    <row r="29" spans="1:16" ht="12.75">
      <c r="A29" s="19" t="s">
        <v>35</v>
      </c>
      <c s="23" t="s">
        <v>27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62</v>
      </c>
    </row>
    <row r="31" spans="1:5" ht="12.75">
      <c r="A31" s="30" t="s">
        <v>42</v>
      </c>
      <c r="E31" s="31" t="s">
        <v>37</v>
      </c>
    </row>
    <row r="32" spans="1:5" ht="63.75">
      <c r="A32" t="s">
        <v>44</v>
      </c>
      <c r="E32" s="29" t="s">
        <v>63</v>
      </c>
    </row>
    <row r="33" spans="1:16" ht="12.75">
      <c r="A33" s="19" t="s">
        <v>35</v>
      </c>
      <c s="23" t="s">
        <v>64</v>
      </c>
      <c s="23" t="s">
        <v>65</v>
      </c>
      <c s="19" t="s">
        <v>37</v>
      </c>
      <c s="24" t="s">
        <v>66</v>
      </c>
      <c s="25" t="s">
        <v>67</v>
      </c>
      <c s="26">
        <v>2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37</v>
      </c>
    </row>
    <row r="35" spans="1:5" ht="12.75">
      <c r="A35" s="30" t="s">
        <v>42</v>
      </c>
      <c r="E35" s="31" t="s">
        <v>37</v>
      </c>
    </row>
    <row r="36" spans="1:5" ht="89.25">
      <c r="A36" t="s">
        <v>44</v>
      </c>
      <c r="E36" s="29" t="s">
        <v>68</v>
      </c>
    </row>
    <row r="37" spans="1:16" ht="12.75">
      <c r="A37" s="19" t="s">
        <v>35</v>
      </c>
      <c s="23" t="s">
        <v>69</v>
      </c>
      <c s="23" t="s">
        <v>70</v>
      </c>
      <c s="19" t="s">
        <v>37</v>
      </c>
      <c s="24" t="s">
        <v>71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37</v>
      </c>
    </row>
    <row r="39" spans="1:5" ht="12.75">
      <c r="A39" s="30" t="s">
        <v>42</v>
      </c>
      <c r="E39" s="31" t="s">
        <v>37</v>
      </c>
    </row>
    <row r="40" spans="1:5" ht="25.5">
      <c r="A40" t="s">
        <v>44</v>
      </c>
      <c r="E40" s="29" t="s">
        <v>72</v>
      </c>
    </row>
    <row r="41" spans="1:16" ht="12.75">
      <c r="A41" s="19" t="s">
        <v>35</v>
      </c>
      <c s="23" t="s">
        <v>30</v>
      </c>
      <c s="23" t="s">
        <v>73</v>
      </c>
      <c s="19" t="s">
        <v>37</v>
      </c>
      <c s="24" t="s">
        <v>74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75</v>
      </c>
    </row>
    <row r="43" spans="1:5" ht="12.75">
      <c r="A43" s="30" t="s">
        <v>42</v>
      </c>
      <c r="E43" s="31" t="s">
        <v>37</v>
      </c>
    </row>
    <row r="44" spans="1:5" ht="12.75">
      <c r="A44" t="s">
        <v>44</v>
      </c>
      <c r="E44" s="29" t="s">
        <v>76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0+O8+O17+O98+O103+O108+O153+O158+O183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77</v>
      </c>
      <c s="32">
        <f>0+I8+I17+I98+I103+I108+I153+I158+I183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77</v>
      </c>
      <c s="5"/>
      <c s="14" t="s">
        <v>78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79</v>
      </c>
      <c s="19" t="s">
        <v>37</v>
      </c>
      <c s="24" t="s">
        <v>80</v>
      </c>
      <c s="25" t="s">
        <v>81</v>
      </c>
      <c s="26">
        <v>2075.398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82</v>
      </c>
    </row>
    <row r="11" spans="1:5" ht="76.5">
      <c r="A11" s="30" t="s">
        <v>42</v>
      </c>
      <c r="E11" s="31" t="s">
        <v>83</v>
      </c>
    </row>
    <row r="12" spans="1:5" ht="25.5">
      <c r="A12" t="s">
        <v>44</v>
      </c>
      <c r="E12" s="29" t="s">
        <v>84</v>
      </c>
    </row>
    <row r="13" spans="1:16" ht="12.75">
      <c r="A13" s="19" t="s">
        <v>35</v>
      </c>
      <c s="23" t="s">
        <v>13</v>
      </c>
      <c s="23" t="s">
        <v>85</v>
      </c>
      <c s="19" t="s">
        <v>37</v>
      </c>
      <c s="24" t="s">
        <v>86</v>
      </c>
      <c s="25" t="s">
        <v>81</v>
      </c>
      <c s="26">
        <v>2345.67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87</v>
      </c>
    </row>
    <row r="15" spans="1:5" ht="51">
      <c r="A15" s="30" t="s">
        <v>42</v>
      </c>
      <c r="E15" s="31" t="s">
        <v>88</v>
      </c>
    </row>
    <row r="16" spans="1:5" ht="25.5">
      <c r="A16" t="s">
        <v>44</v>
      </c>
      <c r="E16" s="29" t="s">
        <v>84</v>
      </c>
    </row>
    <row r="17" spans="1:18" ht="12.75" customHeight="1">
      <c r="A17" s="5" t="s">
        <v>33</v>
      </c>
      <c s="5"/>
      <c s="35" t="s">
        <v>19</v>
      </c>
      <c s="5"/>
      <c s="21" t="s">
        <v>89</v>
      </c>
      <c s="5"/>
      <c s="5"/>
      <c s="5"/>
      <c s="36">
        <f>0+Q17</f>
      </c>
      <c r="O17">
        <f>0+R17</f>
      </c>
      <c r="Q17">
        <f>0+I18+I22+I26+I30+I34+I38+I42+I46+I50+I54+I58+I62+I66+I70+I74+I78+I82+I86+I90+I94</f>
      </c>
      <c>
        <f>0+O18+O22+O26+O30+O34+O38+O42+O46+O50+O54+O58+O62+O66+O70+O74+O78+O82+O86+O90+O94</f>
      </c>
    </row>
    <row r="18" spans="1:16" ht="12.75">
      <c r="A18" s="19" t="s">
        <v>35</v>
      </c>
      <c s="23" t="s">
        <v>12</v>
      </c>
      <c s="23" t="s">
        <v>90</v>
      </c>
      <c s="19" t="s">
        <v>37</v>
      </c>
      <c s="24" t="s">
        <v>91</v>
      </c>
      <c s="25" t="s">
        <v>92</v>
      </c>
      <c s="26">
        <v>28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93</v>
      </c>
    </row>
    <row r="20" spans="1:5" ht="38.25">
      <c r="A20" s="30" t="s">
        <v>42</v>
      </c>
      <c r="E20" s="31" t="s">
        <v>94</v>
      </c>
    </row>
    <row r="21" spans="1:5" ht="38.25">
      <c r="A21" t="s">
        <v>44</v>
      </c>
      <c r="E21" s="29" t="s">
        <v>95</v>
      </c>
    </row>
    <row r="22" spans="1:16" ht="12.75">
      <c r="A22" s="19" t="s">
        <v>35</v>
      </c>
      <c s="23" t="s">
        <v>23</v>
      </c>
      <c s="23" t="s">
        <v>96</v>
      </c>
      <c s="19" t="s">
        <v>37</v>
      </c>
      <c s="24" t="s">
        <v>97</v>
      </c>
      <c s="25" t="s">
        <v>92</v>
      </c>
      <c s="26">
        <v>1582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98</v>
      </c>
    </row>
    <row r="24" spans="1:5" ht="51">
      <c r="A24" s="30" t="s">
        <v>42</v>
      </c>
      <c r="E24" s="31" t="s">
        <v>99</v>
      </c>
    </row>
    <row r="25" spans="1:5" ht="12.75">
      <c r="A25" t="s">
        <v>44</v>
      </c>
      <c r="E25" s="29" t="s">
        <v>100</v>
      </c>
    </row>
    <row r="26" spans="1:16" ht="25.5">
      <c r="A26" s="19" t="s">
        <v>35</v>
      </c>
      <c s="23" t="s">
        <v>25</v>
      </c>
      <c s="23" t="s">
        <v>101</v>
      </c>
      <c s="19" t="s">
        <v>37</v>
      </c>
      <c s="24" t="s">
        <v>102</v>
      </c>
      <c s="25" t="s">
        <v>67</v>
      </c>
      <c s="26">
        <v>17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38.25">
      <c r="A28" s="30" t="s">
        <v>42</v>
      </c>
      <c r="E28" s="31" t="s">
        <v>103</v>
      </c>
    </row>
    <row r="29" spans="1:5" ht="165.75">
      <c r="A29" t="s">
        <v>44</v>
      </c>
      <c r="E29" s="29" t="s">
        <v>104</v>
      </c>
    </row>
    <row r="30" spans="1:16" ht="25.5">
      <c r="A30" s="19" t="s">
        <v>35</v>
      </c>
      <c s="23" t="s">
        <v>27</v>
      </c>
      <c s="23" t="s">
        <v>105</v>
      </c>
      <c s="19" t="s">
        <v>37</v>
      </c>
      <c s="24" t="s">
        <v>106</v>
      </c>
      <c s="25" t="s">
        <v>107</v>
      </c>
      <c s="26">
        <v>13.272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51">
      <c r="A32" s="30" t="s">
        <v>42</v>
      </c>
      <c r="E32" s="31" t="s">
        <v>108</v>
      </c>
    </row>
    <row r="33" spans="1:5" ht="63.75">
      <c r="A33" t="s">
        <v>44</v>
      </c>
      <c r="E33" s="29" t="s">
        <v>109</v>
      </c>
    </row>
    <row r="34" spans="1:16" ht="12.75">
      <c r="A34" s="19" t="s">
        <v>35</v>
      </c>
      <c s="23" t="s">
        <v>64</v>
      </c>
      <c s="23" t="s">
        <v>110</v>
      </c>
      <c s="19" t="s">
        <v>37</v>
      </c>
      <c s="24" t="s">
        <v>111</v>
      </c>
      <c s="25" t="s">
        <v>107</v>
      </c>
      <c s="26">
        <v>152.18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63.75">
      <c r="A36" s="30" t="s">
        <v>42</v>
      </c>
      <c r="E36" s="31" t="s">
        <v>112</v>
      </c>
    </row>
    <row r="37" spans="1:5" ht="63.75">
      <c r="A37" t="s">
        <v>44</v>
      </c>
      <c r="E37" s="29" t="s">
        <v>109</v>
      </c>
    </row>
    <row r="38" spans="1:16" ht="12.75">
      <c r="A38" s="19" t="s">
        <v>35</v>
      </c>
      <c s="23" t="s">
        <v>69</v>
      </c>
      <c s="23" t="s">
        <v>113</v>
      </c>
      <c s="19" t="s">
        <v>37</v>
      </c>
      <c s="24" t="s">
        <v>114</v>
      </c>
      <c s="25" t="s">
        <v>107</v>
      </c>
      <c s="26">
        <v>4.2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38.25">
      <c r="A40" s="30" t="s">
        <v>42</v>
      </c>
      <c r="E40" s="31" t="s">
        <v>115</v>
      </c>
    </row>
    <row r="41" spans="1:5" ht="63.75">
      <c r="A41" t="s">
        <v>44</v>
      </c>
      <c r="E41" s="29" t="s">
        <v>109</v>
      </c>
    </row>
    <row r="42" spans="1:16" ht="12.75">
      <c r="A42" s="19" t="s">
        <v>35</v>
      </c>
      <c s="23" t="s">
        <v>30</v>
      </c>
      <c s="23" t="s">
        <v>116</v>
      </c>
      <c s="19" t="s">
        <v>37</v>
      </c>
      <c s="24" t="s">
        <v>117</v>
      </c>
      <c s="25" t="s">
        <v>107</v>
      </c>
      <c s="26">
        <v>118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63.75">
      <c r="A44" s="30" t="s">
        <v>42</v>
      </c>
      <c r="E44" s="31" t="s">
        <v>118</v>
      </c>
    </row>
    <row r="45" spans="1:5" ht="63.75">
      <c r="A45" t="s">
        <v>44</v>
      </c>
      <c r="E45" s="29" t="s">
        <v>109</v>
      </c>
    </row>
    <row r="46" spans="1:16" ht="25.5">
      <c r="A46" s="19" t="s">
        <v>35</v>
      </c>
      <c s="23" t="s">
        <v>32</v>
      </c>
      <c s="23" t="s">
        <v>119</v>
      </c>
      <c s="19" t="s">
        <v>37</v>
      </c>
      <c s="24" t="s">
        <v>120</v>
      </c>
      <c s="25" t="s">
        <v>107</v>
      </c>
      <c s="26">
        <v>739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51">
      <c r="A48" s="30" t="s">
        <v>42</v>
      </c>
      <c r="E48" s="31" t="s">
        <v>121</v>
      </c>
    </row>
    <row r="49" spans="1:5" ht="63.75">
      <c r="A49" t="s">
        <v>44</v>
      </c>
      <c r="E49" s="29" t="s">
        <v>109</v>
      </c>
    </row>
    <row r="50" spans="1:16" ht="25.5">
      <c r="A50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125</v>
      </c>
      <c s="26">
        <v>8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126</v>
      </c>
    </row>
    <row r="52" spans="1:5" ht="38.25">
      <c r="A52" s="30" t="s">
        <v>42</v>
      </c>
      <c r="E52" s="31" t="s">
        <v>127</v>
      </c>
    </row>
    <row r="53" spans="1:5" ht="63.75">
      <c r="A53" t="s">
        <v>44</v>
      </c>
      <c r="E53" s="29" t="s">
        <v>109</v>
      </c>
    </row>
    <row r="54" spans="1:16" ht="12.75">
      <c r="A54" s="19" t="s">
        <v>35</v>
      </c>
      <c s="23" t="s">
        <v>128</v>
      </c>
      <c s="23" t="s">
        <v>129</v>
      </c>
      <c s="19" t="s">
        <v>37</v>
      </c>
      <c s="24" t="s">
        <v>130</v>
      </c>
      <c s="25" t="s">
        <v>125</v>
      </c>
      <c s="26">
        <v>94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126</v>
      </c>
    </row>
    <row r="56" spans="1:5" ht="38.25">
      <c r="A56" s="30" t="s">
        <v>42</v>
      </c>
      <c r="E56" s="31" t="s">
        <v>131</v>
      </c>
    </row>
    <row r="57" spans="1:5" ht="63.75">
      <c r="A57" t="s">
        <v>44</v>
      </c>
      <c r="E57" s="29" t="s">
        <v>109</v>
      </c>
    </row>
    <row r="58" spans="1:16" ht="12.75">
      <c r="A58" s="19" t="s">
        <v>35</v>
      </c>
      <c s="23" t="s">
        <v>132</v>
      </c>
      <c s="23" t="s">
        <v>133</v>
      </c>
      <c s="19" t="s">
        <v>37</v>
      </c>
      <c s="24" t="s">
        <v>134</v>
      </c>
      <c s="25" t="s">
        <v>107</v>
      </c>
      <c s="26">
        <v>985.15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76.5">
      <c r="A60" s="30" t="s">
        <v>42</v>
      </c>
      <c r="E60" s="31" t="s">
        <v>135</v>
      </c>
    </row>
    <row r="61" spans="1:5" ht="369.75">
      <c r="A61" t="s">
        <v>44</v>
      </c>
      <c r="E61" s="29" t="s">
        <v>136</v>
      </c>
    </row>
    <row r="62" spans="1:16" ht="12.75">
      <c r="A62" s="19" t="s">
        <v>35</v>
      </c>
      <c s="23" t="s">
        <v>137</v>
      </c>
      <c s="23" t="s">
        <v>138</v>
      </c>
      <c s="19" t="s">
        <v>37</v>
      </c>
      <c s="24" t="s">
        <v>139</v>
      </c>
      <c s="25" t="s">
        <v>107</v>
      </c>
      <c s="26">
        <v>41.25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51">
      <c r="A64" s="30" t="s">
        <v>42</v>
      </c>
      <c r="E64" s="31" t="s">
        <v>140</v>
      </c>
    </row>
    <row r="65" spans="1:5" ht="318.75">
      <c r="A65" t="s">
        <v>44</v>
      </c>
      <c r="E65" s="29" t="s">
        <v>141</v>
      </c>
    </row>
    <row r="66" spans="1:16" ht="12.75">
      <c r="A66" s="19" t="s">
        <v>35</v>
      </c>
      <c s="23" t="s">
        <v>142</v>
      </c>
      <c s="23" t="s">
        <v>143</v>
      </c>
      <c s="19" t="s">
        <v>37</v>
      </c>
      <c s="24" t="s">
        <v>144</v>
      </c>
      <c s="25" t="s">
        <v>107</v>
      </c>
      <c s="26">
        <v>3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126</v>
      </c>
    </row>
    <row r="68" spans="1:5" ht="38.25">
      <c r="A68" s="30" t="s">
        <v>42</v>
      </c>
      <c r="E68" s="31" t="s">
        <v>145</v>
      </c>
    </row>
    <row r="69" spans="1:5" ht="318.75">
      <c r="A69" t="s">
        <v>44</v>
      </c>
      <c r="E69" s="29" t="s">
        <v>141</v>
      </c>
    </row>
    <row r="70" spans="1:16" ht="12.75">
      <c r="A70" s="19" t="s">
        <v>35</v>
      </c>
      <c s="23" t="s">
        <v>146</v>
      </c>
      <c s="23" t="s">
        <v>147</v>
      </c>
      <c s="19" t="s">
        <v>37</v>
      </c>
      <c s="24" t="s">
        <v>148</v>
      </c>
      <c s="25" t="s">
        <v>107</v>
      </c>
      <c s="26">
        <v>1019.65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63.75">
      <c r="A72" s="30" t="s">
        <v>42</v>
      </c>
      <c r="E72" s="31" t="s">
        <v>149</v>
      </c>
    </row>
    <row r="73" spans="1:5" ht="191.25">
      <c r="A73" t="s">
        <v>44</v>
      </c>
      <c r="E73" s="29" t="s">
        <v>150</v>
      </c>
    </row>
    <row r="74" spans="1:16" ht="12.75">
      <c r="A74" s="19" t="s">
        <v>35</v>
      </c>
      <c s="23" t="s">
        <v>151</v>
      </c>
      <c s="23" t="s">
        <v>152</v>
      </c>
      <c s="19" t="s">
        <v>37</v>
      </c>
      <c s="24" t="s">
        <v>153</v>
      </c>
      <c s="25" t="s">
        <v>107</v>
      </c>
      <c s="26">
        <v>60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154</v>
      </c>
    </row>
    <row r="76" spans="1:5" ht="38.25">
      <c r="A76" s="30" t="s">
        <v>42</v>
      </c>
      <c r="E76" s="31" t="s">
        <v>155</v>
      </c>
    </row>
    <row r="77" spans="1:5" ht="242.25">
      <c r="A77" t="s">
        <v>44</v>
      </c>
      <c r="E77" s="29" t="s">
        <v>156</v>
      </c>
    </row>
    <row r="78" spans="1:16" ht="12.75">
      <c r="A78" s="19" t="s">
        <v>35</v>
      </c>
      <c s="23" t="s">
        <v>157</v>
      </c>
      <c s="23" t="s">
        <v>158</v>
      </c>
      <c s="19" t="s">
        <v>37</v>
      </c>
      <c s="24" t="s">
        <v>159</v>
      </c>
      <c s="25" t="s">
        <v>107</v>
      </c>
      <c s="26">
        <v>27.2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160</v>
      </c>
    </row>
    <row r="80" spans="1:5" ht="51">
      <c r="A80" s="30" t="s">
        <v>42</v>
      </c>
      <c r="E80" s="31" t="s">
        <v>161</v>
      </c>
    </row>
    <row r="81" spans="1:5" ht="229.5">
      <c r="A81" t="s">
        <v>44</v>
      </c>
      <c r="E81" s="29" t="s">
        <v>162</v>
      </c>
    </row>
    <row r="82" spans="1:16" ht="12.75">
      <c r="A82" s="19" t="s">
        <v>35</v>
      </c>
      <c s="23" t="s">
        <v>163</v>
      </c>
      <c s="23" t="s">
        <v>164</v>
      </c>
      <c s="19" t="s">
        <v>37</v>
      </c>
      <c s="24" t="s">
        <v>165</v>
      </c>
      <c s="25" t="s">
        <v>107</v>
      </c>
      <c s="26">
        <v>6.3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166</v>
      </c>
    </row>
    <row r="84" spans="1:5" ht="38.25">
      <c r="A84" s="30" t="s">
        <v>42</v>
      </c>
      <c r="E84" s="31" t="s">
        <v>167</v>
      </c>
    </row>
    <row r="85" spans="1:5" ht="293.25">
      <c r="A85" t="s">
        <v>44</v>
      </c>
      <c r="E85" s="29" t="s">
        <v>168</v>
      </c>
    </row>
    <row r="86" spans="1:16" ht="12.75">
      <c r="A86" s="19" t="s">
        <v>35</v>
      </c>
      <c s="23" t="s">
        <v>169</v>
      </c>
      <c s="23" t="s">
        <v>170</v>
      </c>
      <c s="19" t="s">
        <v>37</v>
      </c>
      <c s="24" t="s">
        <v>171</v>
      </c>
      <c s="25" t="s">
        <v>92</v>
      </c>
      <c s="26">
        <v>4413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38.25">
      <c r="A88" s="30" t="s">
        <v>42</v>
      </c>
      <c r="E88" s="31" t="s">
        <v>172</v>
      </c>
    </row>
    <row r="89" spans="1:5" ht="25.5">
      <c r="A89" t="s">
        <v>44</v>
      </c>
      <c r="E89" s="29" t="s">
        <v>173</v>
      </c>
    </row>
    <row r="90" spans="1:16" ht="12.75">
      <c r="A90" s="19" t="s">
        <v>35</v>
      </c>
      <c s="23" t="s">
        <v>174</v>
      </c>
      <c s="23" t="s">
        <v>175</v>
      </c>
      <c s="19" t="s">
        <v>37</v>
      </c>
      <c s="24" t="s">
        <v>176</v>
      </c>
      <c s="25" t="s">
        <v>107</v>
      </c>
      <c s="26">
        <v>156.8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177</v>
      </c>
    </row>
    <row r="92" spans="1:5" ht="63.75">
      <c r="A92" s="30" t="s">
        <v>42</v>
      </c>
      <c r="E92" s="31" t="s">
        <v>178</v>
      </c>
    </row>
    <row r="93" spans="1:5" ht="38.25">
      <c r="A93" t="s">
        <v>44</v>
      </c>
      <c r="E93" s="29" t="s">
        <v>179</v>
      </c>
    </row>
    <row r="94" spans="1:16" ht="12.75">
      <c r="A94" s="19" t="s">
        <v>35</v>
      </c>
      <c s="23" t="s">
        <v>180</v>
      </c>
      <c s="23" t="s">
        <v>181</v>
      </c>
      <c s="19" t="s">
        <v>37</v>
      </c>
      <c s="24" t="s">
        <v>182</v>
      </c>
      <c s="25" t="s">
        <v>92</v>
      </c>
      <c s="26">
        <v>1568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63.75">
      <c r="A96" s="30" t="s">
        <v>42</v>
      </c>
      <c r="E96" s="31" t="s">
        <v>183</v>
      </c>
    </row>
    <row r="97" spans="1:5" ht="25.5">
      <c r="A97" t="s">
        <v>44</v>
      </c>
      <c r="E97" s="29" t="s">
        <v>184</v>
      </c>
    </row>
    <row r="98" spans="1:18" ht="12.75" customHeight="1">
      <c r="A98" s="5" t="s">
        <v>33</v>
      </c>
      <c s="5"/>
      <c s="35" t="s">
        <v>13</v>
      </c>
      <c s="5"/>
      <c s="21" t="s">
        <v>185</v>
      </c>
      <c s="5"/>
      <c s="5"/>
      <c s="5"/>
      <c s="36">
        <f>0+Q98</f>
      </c>
      <c r="O98">
        <f>0+R98</f>
      </c>
      <c r="Q98">
        <f>0+I99</f>
      </c>
      <c>
        <f>0+O99</f>
      </c>
    </row>
    <row r="99" spans="1:16" ht="12.75">
      <c r="A99" s="19" t="s">
        <v>35</v>
      </c>
      <c s="23" t="s">
        <v>186</v>
      </c>
      <c s="23" t="s">
        <v>187</v>
      </c>
      <c s="19" t="s">
        <v>37</v>
      </c>
      <c s="24" t="s">
        <v>188</v>
      </c>
      <c s="25" t="s">
        <v>107</v>
      </c>
      <c s="26">
        <v>661.95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189</v>
      </c>
    </row>
    <row r="101" spans="1:5" ht="38.25">
      <c r="A101" s="30" t="s">
        <v>42</v>
      </c>
      <c r="E101" s="31" t="s">
        <v>190</v>
      </c>
    </row>
    <row r="102" spans="1:5" ht="38.25">
      <c r="A102" t="s">
        <v>44</v>
      </c>
      <c r="E102" s="29" t="s">
        <v>191</v>
      </c>
    </row>
    <row r="103" spans="1:18" ht="12.75" customHeight="1">
      <c r="A103" s="5" t="s">
        <v>33</v>
      </c>
      <c s="5"/>
      <c s="35" t="s">
        <v>23</v>
      </c>
      <c s="5"/>
      <c s="21" t="s">
        <v>192</v>
      </c>
      <c s="5"/>
      <c s="5"/>
      <c s="5"/>
      <c s="36">
        <f>0+Q103</f>
      </c>
      <c r="O103">
        <f>0+R103</f>
      </c>
      <c r="Q103">
        <f>0+I104</f>
      </c>
      <c>
        <f>0+O104</f>
      </c>
    </row>
    <row r="104" spans="1:16" ht="12.75">
      <c r="A104" s="19" t="s">
        <v>35</v>
      </c>
      <c s="23" t="s">
        <v>193</v>
      </c>
      <c s="23" t="s">
        <v>194</v>
      </c>
      <c s="19" t="s">
        <v>37</v>
      </c>
      <c s="24" t="s">
        <v>195</v>
      </c>
      <c s="25" t="s">
        <v>107</v>
      </c>
      <c s="26">
        <v>0.432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196</v>
      </c>
    </row>
    <row r="106" spans="1:5" ht="38.25">
      <c r="A106" s="30" t="s">
        <v>42</v>
      </c>
      <c r="E106" s="31" t="s">
        <v>197</v>
      </c>
    </row>
    <row r="107" spans="1:5" ht="369.75">
      <c r="A107" t="s">
        <v>44</v>
      </c>
      <c r="E107" s="29" t="s">
        <v>198</v>
      </c>
    </row>
    <row r="108" spans="1:18" ht="12.75" customHeight="1">
      <c r="A108" s="5" t="s">
        <v>33</v>
      </c>
      <c s="5"/>
      <c s="35" t="s">
        <v>25</v>
      </c>
      <c s="5"/>
      <c s="21" t="s">
        <v>199</v>
      </c>
      <c s="5"/>
      <c s="5"/>
      <c s="5"/>
      <c s="36">
        <f>0+Q108</f>
      </c>
      <c r="O108">
        <f>0+R108</f>
      </c>
      <c r="Q108">
        <f>0+I109+I113+I117+I121+I125+I129+I133+I137+I141+I145+I149</f>
      </c>
      <c>
        <f>0+O109+O113+O117+O121+O125+O129+O133+O137+O141+O145+O149</f>
      </c>
    </row>
    <row r="109" spans="1:16" ht="12.75">
      <c r="A109" s="19" t="s">
        <v>35</v>
      </c>
      <c s="23" t="s">
        <v>200</v>
      </c>
      <c s="23" t="s">
        <v>201</v>
      </c>
      <c s="19" t="s">
        <v>37</v>
      </c>
      <c s="24" t="s">
        <v>202</v>
      </c>
      <c s="25" t="s">
        <v>92</v>
      </c>
      <c s="26">
        <v>2880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203</v>
      </c>
    </row>
    <row r="111" spans="1:5" ht="51">
      <c r="A111" s="30" t="s">
        <v>42</v>
      </c>
      <c r="E111" s="31" t="s">
        <v>204</v>
      </c>
    </row>
    <row r="112" spans="1:5" ht="51">
      <c r="A112" t="s">
        <v>44</v>
      </c>
      <c r="E112" s="29" t="s">
        <v>205</v>
      </c>
    </row>
    <row r="113" spans="1:16" ht="12.75">
      <c r="A113" s="19" t="s">
        <v>35</v>
      </c>
      <c s="23" t="s">
        <v>206</v>
      </c>
      <c s="23" t="s">
        <v>207</v>
      </c>
      <c s="19" t="s">
        <v>37</v>
      </c>
      <c s="24" t="s">
        <v>208</v>
      </c>
      <c s="25" t="s">
        <v>92</v>
      </c>
      <c s="26">
        <v>2973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209</v>
      </c>
    </row>
    <row r="115" spans="1:5" ht="38.25">
      <c r="A115" s="30" t="s">
        <v>42</v>
      </c>
      <c r="E115" s="31" t="s">
        <v>210</v>
      </c>
    </row>
    <row r="116" spans="1:5" ht="51">
      <c r="A116" t="s">
        <v>44</v>
      </c>
      <c r="E116" s="29" t="s">
        <v>205</v>
      </c>
    </row>
    <row r="117" spans="1:16" ht="12.75">
      <c r="A117" s="19" t="s">
        <v>35</v>
      </c>
      <c s="23" t="s">
        <v>211</v>
      </c>
      <c s="23" t="s">
        <v>212</v>
      </c>
      <c s="19" t="s">
        <v>37</v>
      </c>
      <c s="24" t="s">
        <v>213</v>
      </c>
      <c s="25" t="s">
        <v>107</v>
      </c>
      <c s="26">
        <v>2.1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214</v>
      </c>
    </row>
    <row r="119" spans="1:5" ht="38.25">
      <c r="A119" s="30" t="s">
        <v>42</v>
      </c>
      <c r="E119" s="31" t="s">
        <v>215</v>
      </c>
    </row>
    <row r="120" spans="1:5" ht="51">
      <c r="A120" t="s">
        <v>44</v>
      </c>
      <c r="E120" s="29" t="s">
        <v>205</v>
      </c>
    </row>
    <row r="121" spans="1:16" ht="12.75">
      <c r="A121" s="19" t="s">
        <v>35</v>
      </c>
      <c s="23" t="s">
        <v>216</v>
      </c>
      <c s="23" t="s">
        <v>217</v>
      </c>
      <c s="19" t="s">
        <v>37</v>
      </c>
      <c s="24" t="s">
        <v>218</v>
      </c>
      <c s="25" t="s">
        <v>92</v>
      </c>
      <c s="26">
        <v>135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219</v>
      </c>
    </row>
    <row r="123" spans="1:5" ht="38.25">
      <c r="A123" s="30" t="s">
        <v>42</v>
      </c>
      <c r="E123" s="31" t="s">
        <v>220</v>
      </c>
    </row>
    <row r="124" spans="1:5" ht="51">
      <c r="A124" t="s">
        <v>44</v>
      </c>
      <c r="E124" s="29" t="s">
        <v>221</v>
      </c>
    </row>
    <row r="125" spans="1:16" ht="12.75">
      <c r="A125" s="19" t="s">
        <v>35</v>
      </c>
      <c s="23" t="s">
        <v>222</v>
      </c>
      <c s="23" t="s">
        <v>223</v>
      </c>
      <c s="19" t="s">
        <v>37</v>
      </c>
      <c s="24" t="s">
        <v>224</v>
      </c>
      <c s="25" t="s">
        <v>92</v>
      </c>
      <c s="26">
        <v>135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25.5">
      <c r="A126" s="28" t="s">
        <v>40</v>
      </c>
      <c r="E126" s="29" t="s">
        <v>225</v>
      </c>
    </row>
    <row r="127" spans="1:5" ht="38.25">
      <c r="A127" s="30" t="s">
        <v>42</v>
      </c>
      <c r="E127" s="31" t="s">
        <v>226</v>
      </c>
    </row>
    <row r="128" spans="1:5" ht="140.25">
      <c r="A128" t="s">
        <v>44</v>
      </c>
      <c r="E128" s="29" t="s">
        <v>227</v>
      </c>
    </row>
    <row r="129" spans="1:16" ht="12.75">
      <c r="A129" s="19" t="s">
        <v>35</v>
      </c>
      <c s="23" t="s">
        <v>228</v>
      </c>
      <c s="23" t="s">
        <v>229</v>
      </c>
      <c s="19" t="s">
        <v>37</v>
      </c>
      <c s="24" t="s">
        <v>230</v>
      </c>
      <c s="25" t="s">
        <v>92</v>
      </c>
      <c s="26">
        <v>2950.86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38.25">
      <c r="A130" s="28" t="s">
        <v>40</v>
      </c>
      <c r="E130" s="29" t="s">
        <v>231</v>
      </c>
    </row>
    <row r="131" spans="1:5" ht="38.25">
      <c r="A131" s="30" t="s">
        <v>42</v>
      </c>
      <c r="E131" s="31" t="s">
        <v>232</v>
      </c>
    </row>
    <row r="132" spans="1:5" ht="153">
      <c r="A132" t="s">
        <v>44</v>
      </c>
      <c r="E132" s="29" t="s">
        <v>233</v>
      </c>
    </row>
    <row r="133" spans="1:16" ht="12.75">
      <c r="A133" s="19" t="s">
        <v>35</v>
      </c>
      <c s="23" t="s">
        <v>234</v>
      </c>
      <c s="23" t="s">
        <v>235</v>
      </c>
      <c s="19" t="s">
        <v>37</v>
      </c>
      <c s="24" t="s">
        <v>236</v>
      </c>
      <c s="25" t="s">
        <v>92</v>
      </c>
      <c s="26">
        <v>1316.82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38.25">
      <c r="A134" s="28" t="s">
        <v>40</v>
      </c>
      <c r="E134" s="29" t="s">
        <v>237</v>
      </c>
    </row>
    <row r="135" spans="1:5" ht="38.25">
      <c r="A135" s="30" t="s">
        <v>42</v>
      </c>
      <c r="E135" s="31" t="s">
        <v>238</v>
      </c>
    </row>
    <row r="136" spans="1:5" ht="153">
      <c r="A136" t="s">
        <v>44</v>
      </c>
      <c r="E136" s="29" t="s">
        <v>233</v>
      </c>
    </row>
    <row r="137" spans="1:16" ht="12.75">
      <c r="A137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92</v>
      </c>
      <c s="26">
        <v>24.48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38.25">
      <c r="A138" s="28" t="s">
        <v>40</v>
      </c>
      <c r="E138" s="29" t="s">
        <v>242</v>
      </c>
    </row>
    <row r="139" spans="1:5" ht="38.25">
      <c r="A139" s="30" t="s">
        <v>42</v>
      </c>
      <c r="E139" s="31" t="s">
        <v>243</v>
      </c>
    </row>
    <row r="140" spans="1:5" ht="153">
      <c r="A140" t="s">
        <v>44</v>
      </c>
      <c r="E140" s="29" t="s">
        <v>233</v>
      </c>
    </row>
    <row r="141" spans="1:16" ht="25.5">
      <c r="A141" s="19" t="s">
        <v>35</v>
      </c>
      <c s="23" t="s">
        <v>244</v>
      </c>
      <c s="23" t="s">
        <v>245</v>
      </c>
      <c s="19" t="s">
        <v>37</v>
      </c>
      <c s="24" t="s">
        <v>246</v>
      </c>
      <c s="25" t="s">
        <v>92</v>
      </c>
      <c s="26">
        <v>57.12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38.25">
      <c r="A142" s="28" t="s">
        <v>40</v>
      </c>
      <c r="E142" s="29" t="s">
        <v>247</v>
      </c>
    </row>
    <row r="143" spans="1:5" ht="38.25">
      <c r="A143" s="30" t="s">
        <v>42</v>
      </c>
      <c r="E143" s="31" t="s">
        <v>248</v>
      </c>
    </row>
    <row r="144" spans="1:5" ht="153">
      <c r="A144" t="s">
        <v>44</v>
      </c>
      <c r="E144" s="29" t="s">
        <v>233</v>
      </c>
    </row>
    <row r="145" spans="1:16" ht="25.5">
      <c r="A145" s="19" t="s">
        <v>35</v>
      </c>
      <c s="23" t="s">
        <v>249</v>
      </c>
      <c s="23" t="s">
        <v>250</v>
      </c>
      <c s="19" t="s">
        <v>37</v>
      </c>
      <c s="24" t="s">
        <v>251</v>
      </c>
      <c s="25" t="s">
        <v>92</v>
      </c>
      <c s="26">
        <v>151.98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252</v>
      </c>
    </row>
    <row r="147" spans="1:5" ht="38.25">
      <c r="A147" s="30" t="s">
        <v>42</v>
      </c>
      <c r="E147" s="31" t="s">
        <v>253</v>
      </c>
    </row>
    <row r="148" spans="1:5" ht="153">
      <c r="A148" t="s">
        <v>44</v>
      </c>
      <c r="E148" s="29" t="s">
        <v>233</v>
      </c>
    </row>
    <row r="149" spans="1:16" ht="12.75">
      <c r="A149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92</v>
      </c>
      <c s="26">
        <v>140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38.25">
      <c r="A150" s="28" t="s">
        <v>40</v>
      </c>
      <c r="E150" s="29" t="s">
        <v>257</v>
      </c>
    </row>
    <row r="151" spans="1:5" ht="38.25">
      <c r="A151" s="30" t="s">
        <v>42</v>
      </c>
      <c r="E151" s="31" t="s">
        <v>258</v>
      </c>
    </row>
    <row r="152" spans="1:5" ht="89.25">
      <c r="A152" t="s">
        <v>44</v>
      </c>
      <c r="E152" s="29" t="s">
        <v>259</v>
      </c>
    </row>
    <row r="153" spans="1:18" ht="12.75" customHeight="1">
      <c r="A153" s="5" t="s">
        <v>33</v>
      </c>
      <c s="5"/>
      <c s="35" t="s">
        <v>64</v>
      </c>
      <c s="5"/>
      <c s="21" t="s">
        <v>260</v>
      </c>
      <c s="5"/>
      <c s="5"/>
      <c s="5"/>
      <c s="36">
        <f>0+Q153</f>
      </c>
      <c r="O153">
        <f>0+R153</f>
      </c>
      <c r="Q153">
        <f>0+I154</f>
      </c>
      <c>
        <f>0+O154</f>
      </c>
    </row>
    <row r="154" spans="1:16" ht="12.75">
      <c r="A154" s="19" t="s">
        <v>35</v>
      </c>
      <c s="23" t="s">
        <v>261</v>
      </c>
      <c s="23" t="s">
        <v>262</v>
      </c>
      <c s="19" t="s">
        <v>37</v>
      </c>
      <c s="24" t="s">
        <v>263</v>
      </c>
      <c s="25" t="s">
        <v>92</v>
      </c>
      <c s="26">
        <v>212.5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264</v>
      </c>
    </row>
    <row r="156" spans="1:5" ht="38.25">
      <c r="A156" s="30" t="s">
        <v>42</v>
      </c>
      <c r="E156" s="31" t="s">
        <v>265</v>
      </c>
    </row>
    <row r="157" spans="1:5" ht="191.25">
      <c r="A157" t="s">
        <v>44</v>
      </c>
      <c r="E157" s="29" t="s">
        <v>266</v>
      </c>
    </row>
    <row r="158" spans="1:18" ht="12.75" customHeight="1">
      <c r="A158" s="5" t="s">
        <v>33</v>
      </c>
      <c s="5"/>
      <c s="35" t="s">
        <v>69</v>
      </c>
      <c s="5"/>
      <c s="21" t="s">
        <v>267</v>
      </c>
      <c s="5"/>
      <c s="5"/>
      <c s="5"/>
      <c s="36">
        <f>0+Q158</f>
      </c>
      <c r="O158">
        <f>0+R158</f>
      </c>
      <c r="Q158">
        <f>0+I159+I163+I167+I171+I175+I179</f>
      </c>
      <c>
        <f>0+O159+O163+O167+O171+O175+O179</f>
      </c>
    </row>
    <row r="159" spans="1:16" ht="12.75">
      <c r="A159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125</v>
      </c>
      <c s="26">
        <v>21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25.5">
      <c r="A160" s="28" t="s">
        <v>40</v>
      </c>
      <c r="E160" s="29" t="s">
        <v>271</v>
      </c>
    </row>
    <row r="161" spans="1:5" ht="38.25">
      <c r="A161" s="30" t="s">
        <v>42</v>
      </c>
      <c r="E161" s="31" t="s">
        <v>272</v>
      </c>
    </row>
    <row r="162" spans="1:5" ht="255">
      <c r="A162" t="s">
        <v>44</v>
      </c>
      <c r="E162" s="29" t="s">
        <v>273</v>
      </c>
    </row>
    <row r="163" spans="1:16" ht="12.75">
      <c r="A163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125</v>
      </c>
      <c s="26">
        <v>500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37</v>
      </c>
    </row>
    <row r="165" spans="1:5" ht="25.5">
      <c r="A165" s="30" t="s">
        <v>42</v>
      </c>
      <c r="E165" s="31" t="s">
        <v>277</v>
      </c>
    </row>
    <row r="166" spans="1:5" ht="242.25">
      <c r="A166" t="s">
        <v>44</v>
      </c>
      <c r="E166" s="29" t="s">
        <v>278</v>
      </c>
    </row>
    <row r="167" spans="1:16" ht="12.75">
      <c r="A167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67</v>
      </c>
      <c s="26">
        <v>3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282</v>
      </c>
    </row>
    <row r="169" spans="1:5" ht="38.25">
      <c r="A169" s="30" t="s">
        <v>42</v>
      </c>
      <c r="E169" s="31" t="s">
        <v>283</v>
      </c>
    </row>
    <row r="170" spans="1:5" ht="76.5">
      <c r="A170" t="s">
        <v>44</v>
      </c>
      <c r="E170" s="29" t="s">
        <v>284</v>
      </c>
    </row>
    <row r="171" spans="1:16" ht="12.75">
      <c r="A171" s="19" t="s">
        <v>35</v>
      </c>
      <c s="23" t="s">
        <v>285</v>
      </c>
      <c s="23" t="s">
        <v>286</v>
      </c>
      <c s="19" t="s">
        <v>37</v>
      </c>
      <c s="24" t="s">
        <v>287</v>
      </c>
      <c s="25" t="s">
        <v>67</v>
      </c>
      <c s="26">
        <v>20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37</v>
      </c>
    </row>
    <row r="173" spans="1:5" ht="25.5">
      <c r="A173" s="30" t="s">
        <v>42</v>
      </c>
      <c r="E173" s="31" t="s">
        <v>288</v>
      </c>
    </row>
    <row r="174" spans="1:5" ht="25.5">
      <c r="A174" t="s">
        <v>44</v>
      </c>
      <c r="E174" s="29" t="s">
        <v>289</v>
      </c>
    </row>
    <row r="175" spans="1:16" ht="12.75">
      <c r="A175" s="19" t="s">
        <v>35</v>
      </c>
      <c s="23" t="s">
        <v>290</v>
      </c>
      <c s="23" t="s">
        <v>291</v>
      </c>
      <c s="19" t="s">
        <v>37</v>
      </c>
      <c s="24" t="s">
        <v>292</v>
      </c>
      <c s="25" t="s">
        <v>67</v>
      </c>
      <c s="26">
        <v>40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37</v>
      </c>
    </row>
    <row r="177" spans="1:5" ht="25.5">
      <c r="A177" s="30" t="s">
        <v>42</v>
      </c>
      <c r="E177" s="31" t="s">
        <v>293</v>
      </c>
    </row>
    <row r="178" spans="1:5" ht="25.5">
      <c r="A178" t="s">
        <v>44</v>
      </c>
      <c r="E178" s="29" t="s">
        <v>289</v>
      </c>
    </row>
    <row r="179" spans="1:16" ht="12.75">
      <c r="A179" s="19" t="s">
        <v>35</v>
      </c>
      <c s="23" t="s">
        <v>294</v>
      </c>
      <c s="23" t="s">
        <v>295</v>
      </c>
      <c s="19" t="s">
        <v>37</v>
      </c>
      <c s="24" t="s">
        <v>296</v>
      </c>
      <c s="25" t="s">
        <v>125</v>
      </c>
      <c s="26">
        <v>21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297</v>
      </c>
    </row>
    <row r="181" spans="1:5" ht="38.25">
      <c r="A181" s="30" t="s">
        <v>42</v>
      </c>
      <c r="E181" s="31" t="s">
        <v>298</v>
      </c>
    </row>
    <row r="182" spans="1:5" ht="51">
      <c r="A182" t="s">
        <v>44</v>
      </c>
      <c r="E182" s="29" t="s">
        <v>299</v>
      </c>
    </row>
    <row r="183" spans="1:18" ht="12.75" customHeight="1">
      <c r="A183" s="5" t="s">
        <v>33</v>
      </c>
      <c s="5"/>
      <c s="35" t="s">
        <v>30</v>
      </c>
      <c s="5"/>
      <c s="21" t="s">
        <v>300</v>
      </c>
      <c s="5"/>
      <c s="5"/>
      <c s="5"/>
      <c s="36">
        <f>0+Q183</f>
      </c>
      <c r="O183">
        <f>0+R183</f>
      </c>
      <c r="Q183">
        <f>0+I184+I188+I192+I196+I200+I204+I208+I212+I216+I220+I224+I228+I232+I236</f>
      </c>
      <c>
        <f>0+O184+O188+O192+O196+O200+O204+O208+O212+O216+O220+O224+O228+O232+O236</f>
      </c>
    </row>
    <row r="184" spans="1:16" ht="12.75">
      <c r="A184" s="19" t="s">
        <v>35</v>
      </c>
      <c s="23" t="s">
        <v>301</v>
      </c>
      <c s="23" t="s">
        <v>302</v>
      </c>
      <c s="19" t="s">
        <v>37</v>
      </c>
      <c s="24" t="s">
        <v>303</v>
      </c>
      <c s="25" t="s">
        <v>125</v>
      </c>
      <c s="26">
        <v>16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304</v>
      </c>
    </row>
    <row r="186" spans="1:5" ht="38.25">
      <c r="A186" s="30" t="s">
        <v>42</v>
      </c>
      <c r="E186" s="31" t="s">
        <v>305</v>
      </c>
    </row>
    <row r="187" spans="1:5" ht="38.25">
      <c r="A187" t="s">
        <v>44</v>
      </c>
      <c r="E187" s="29" t="s">
        <v>306</v>
      </c>
    </row>
    <row r="188" spans="1:16" ht="25.5">
      <c r="A188" s="19" t="s">
        <v>35</v>
      </c>
      <c s="23" t="s">
        <v>307</v>
      </c>
      <c s="23" t="s">
        <v>308</v>
      </c>
      <c s="19" t="s">
        <v>37</v>
      </c>
      <c s="24" t="s">
        <v>309</v>
      </c>
      <c s="25" t="s">
        <v>67</v>
      </c>
      <c s="26">
        <v>4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310</v>
      </c>
    </row>
    <row r="190" spans="1:5" ht="25.5">
      <c r="A190" s="30" t="s">
        <v>42</v>
      </c>
      <c r="E190" s="31" t="s">
        <v>311</v>
      </c>
    </row>
    <row r="191" spans="1:5" ht="25.5">
      <c r="A191" t="s">
        <v>44</v>
      </c>
      <c r="E191" s="29" t="s">
        <v>312</v>
      </c>
    </row>
    <row r="192" spans="1:16" ht="12.75">
      <c r="A192" s="19" t="s">
        <v>35</v>
      </c>
      <c s="23" t="s">
        <v>313</v>
      </c>
      <c s="23" t="s">
        <v>314</v>
      </c>
      <c s="19" t="s">
        <v>37</v>
      </c>
      <c s="24" t="s">
        <v>315</v>
      </c>
      <c s="25" t="s">
        <v>67</v>
      </c>
      <c s="26">
        <v>4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98</v>
      </c>
    </row>
    <row r="194" spans="1:5" ht="25.5">
      <c r="A194" s="30" t="s">
        <v>42</v>
      </c>
      <c r="E194" s="31" t="s">
        <v>311</v>
      </c>
    </row>
    <row r="195" spans="1:5" ht="25.5">
      <c r="A195" t="s">
        <v>44</v>
      </c>
      <c r="E195" s="29" t="s">
        <v>316</v>
      </c>
    </row>
    <row r="196" spans="1:16" ht="25.5">
      <c r="A196" s="19" t="s">
        <v>35</v>
      </c>
      <c s="23" t="s">
        <v>317</v>
      </c>
      <c s="23" t="s">
        <v>318</v>
      </c>
      <c s="19" t="s">
        <v>37</v>
      </c>
      <c s="24" t="s">
        <v>319</v>
      </c>
      <c s="25" t="s">
        <v>92</v>
      </c>
      <c s="26">
        <v>5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320</v>
      </c>
    </row>
    <row r="198" spans="1:5" ht="38.25">
      <c r="A198" s="30" t="s">
        <v>42</v>
      </c>
      <c r="E198" s="31" t="s">
        <v>321</v>
      </c>
    </row>
    <row r="199" spans="1:5" ht="38.25">
      <c r="A199" t="s">
        <v>44</v>
      </c>
      <c r="E199" s="29" t="s">
        <v>322</v>
      </c>
    </row>
    <row r="200" spans="1:16" ht="25.5">
      <c r="A200" s="19" t="s">
        <v>35</v>
      </c>
      <c s="23" t="s">
        <v>323</v>
      </c>
      <c s="23" t="s">
        <v>324</v>
      </c>
      <c s="19" t="s">
        <v>37</v>
      </c>
      <c s="24" t="s">
        <v>325</v>
      </c>
      <c s="25" t="s">
        <v>92</v>
      </c>
      <c s="26">
        <v>32.64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25.5">
      <c r="A201" s="28" t="s">
        <v>40</v>
      </c>
      <c r="E201" s="29" t="s">
        <v>326</v>
      </c>
    </row>
    <row r="202" spans="1:5" ht="38.25">
      <c r="A202" s="30" t="s">
        <v>42</v>
      </c>
      <c r="E202" s="31" t="s">
        <v>327</v>
      </c>
    </row>
    <row r="203" spans="1:5" ht="12.75">
      <c r="A203" t="s">
        <v>44</v>
      </c>
      <c r="E203" s="29" t="s">
        <v>328</v>
      </c>
    </row>
    <row r="204" spans="1:16" ht="12.75">
      <c r="A204" s="19" t="s">
        <v>35</v>
      </c>
      <c s="23" t="s">
        <v>329</v>
      </c>
      <c s="23" t="s">
        <v>330</v>
      </c>
      <c s="19" t="s">
        <v>37</v>
      </c>
      <c s="24" t="s">
        <v>331</v>
      </c>
      <c s="25" t="s">
        <v>107</v>
      </c>
      <c s="26">
        <v>6.88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37</v>
      </c>
    </row>
    <row r="206" spans="1:5" ht="51">
      <c r="A206" s="30" t="s">
        <v>42</v>
      </c>
      <c r="E206" s="31" t="s">
        <v>332</v>
      </c>
    </row>
    <row r="207" spans="1:5" ht="51">
      <c r="A207" t="s">
        <v>44</v>
      </c>
      <c r="E207" s="29" t="s">
        <v>333</v>
      </c>
    </row>
    <row r="208" spans="1:16" ht="12.75">
      <c r="A208" s="19" t="s">
        <v>35</v>
      </c>
      <c s="23" t="s">
        <v>334</v>
      </c>
      <c s="23" t="s">
        <v>335</v>
      </c>
      <c s="19" t="s">
        <v>37</v>
      </c>
      <c s="24" t="s">
        <v>336</v>
      </c>
      <c s="25" t="s">
        <v>125</v>
      </c>
      <c s="26">
        <v>1592.22</v>
      </c>
      <c s="27">
        <v>0</v>
      </c>
      <c s="27">
        <f>ROUND(ROUND(H208,2)*ROUND(G208,3),2)</f>
      </c>
      <c r="O208">
        <f>(I208*21)/100</f>
      </c>
      <c t="s">
        <v>13</v>
      </c>
    </row>
    <row r="209" spans="1:5" ht="12.75">
      <c r="A209" s="28" t="s">
        <v>40</v>
      </c>
      <c r="E209" s="29" t="s">
        <v>337</v>
      </c>
    </row>
    <row r="210" spans="1:5" ht="38.25">
      <c r="A210" s="30" t="s">
        <v>42</v>
      </c>
      <c r="E210" s="31" t="s">
        <v>338</v>
      </c>
    </row>
    <row r="211" spans="1:5" ht="51">
      <c r="A211" t="s">
        <v>44</v>
      </c>
      <c r="E211" s="29" t="s">
        <v>339</v>
      </c>
    </row>
    <row r="212" spans="1:16" ht="12.75">
      <c r="A212" s="19" t="s">
        <v>35</v>
      </c>
      <c s="23" t="s">
        <v>340</v>
      </c>
      <c s="23" t="s">
        <v>341</v>
      </c>
      <c s="19" t="s">
        <v>37</v>
      </c>
      <c s="24" t="s">
        <v>342</v>
      </c>
      <c s="25" t="s">
        <v>125</v>
      </c>
      <c s="26">
        <v>164.22</v>
      </c>
      <c s="27">
        <v>0</v>
      </c>
      <c s="27">
        <f>ROUND(ROUND(H212,2)*ROUND(G212,3),2)</f>
      </c>
      <c r="O212">
        <f>(I212*21)/100</f>
      </c>
      <c t="s">
        <v>13</v>
      </c>
    </row>
    <row r="213" spans="1:5" ht="12.75">
      <c r="A213" s="28" t="s">
        <v>40</v>
      </c>
      <c r="E213" s="29" t="s">
        <v>37</v>
      </c>
    </row>
    <row r="214" spans="1:5" ht="63.75">
      <c r="A214" s="30" t="s">
        <v>42</v>
      </c>
      <c r="E214" s="31" t="s">
        <v>343</v>
      </c>
    </row>
    <row r="215" spans="1:5" ht="51">
      <c r="A215" t="s">
        <v>44</v>
      </c>
      <c r="E215" s="29" t="s">
        <v>339</v>
      </c>
    </row>
    <row r="216" spans="1:16" ht="12.75">
      <c r="A216" s="19" t="s">
        <v>35</v>
      </c>
      <c s="23" t="s">
        <v>344</v>
      </c>
      <c s="23" t="s">
        <v>345</v>
      </c>
      <c s="19" t="s">
        <v>37</v>
      </c>
      <c s="24" t="s">
        <v>346</v>
      </c>
      <c s="25" t="s">
        <v>125</v>
      </c>
      <c s="26">
        <v>14</v>
      </c>
      <c s="27">
        <v>0</v>
      </c>
      <c s="27">
        <f>ROUND(ROUND(H216,2)*ROUND(G216,3),2)</f>
      </c>
      <c r="O216">
        <f>(I216*21)/100</f>
      </c>
      <c t="s">
        <v>13</v>
      </c>
    </row>
    <row r="217" spans="1:5" ht="25.5">
      <c r="A217" s="28" t="s">
        <v>40</v>
      </c>
      <c r="E217" s="29" t="s">
        <v>347</v>
      </c>
    </row>
    <row r="218" spans="1:5" ht="38.25">
      <c r="A218" s="30" t="s">
        <v>42</v>
      </c>
      <c r="E218" s="31" t="s">
        <v>348</v>
      </c>
    </row>
    <row r="219" spans="1:5" ht="51">
      <c r="A219" t="s">
        <v>44</v>
      </c>
      <c r="E219" s="29" t="s">
        <v>339</v>
      </c>
    </row>
    <row r="220" spans="1:16" ht="12.75">
      <c r="A220" s="19" t="s">
        <v>35</v>
      </c>
      <c s="23" t="s">
        <v>349</v>
      </c>
      <c s="23" t="s">
        <v>350</v>
      </c>
      <c s="19" t="s">
        <v>37</v>
      </c>
      <c s="24" t="s">
        <v>351</v>
      </c>
      <c s="25" t="s">
        <v>125</v>
      </c>
      <c s="26">
        <v>30</v>
      </c>
      <c s="27">
        <v>0</v>
      </c>
      <c s="27">
        <f>ROUND(ROUND(H220,2)*ROUND(G220,3),2)</f>
      </c>
      <c r="O220">
        <f>(I220*21)/100</f>
      </c>
      <c t="s">
        <v>13</v>
      </c>
    </row>
    <row r="221" spans="1:5" ht="12.75">
      <c r="A221" s="28" t="s">
        <v>40</v>
      </c>
      <c r="E221" s="29" t="s">
        <v>352</v>
      </c>
    </row>
    <row r="222" spans="1:5" ht="25.5">
      <c r="A222" s="30" t="s">
        <v>42</v>
      </c>
      <c r="E222" s="31" t="s">
        <v>353</v>
      </c>
    </row>
    <row r="223" spans="1:5" ht="38.25">
      <c r="A223" t="s">
        <v>44</v>
      </c>
      <c r="E223" s="29" t="s">
        <v>354</v>
      </c>
    </row>
    <row r="224" spans="1:16" ht="12.75">
      <c r="A224" s="19" t="s">
        <v>35</v>
      </c>
      <c s="23" t="s">
        <v>355</v>
      </c>
      <c s="23" t="s">
        <v>356</v>
      </c>
      <c s="19" t="s">
        <v>37</v>
      </c>
      <c s="24" t="s">
        <v>357</v>
      </c>
      <c s="25" t="s">
        <v>125</v>
      </c>
      <c s="26">
        <v>144</v>
      </c>
      <c s="27">
        <v>0</v>
      </c>
      <c s="27">
        <f>ROUND(ROUND(H224,2)*ROUND(G224,3),2)</f>
      </c>
      <c r="O224">
        <f>(I224*21)/100</f>
      </c>
      <c t="s">
        <v>13</v>
      </c>
    </row>
    <row r="225" spans="1:5" ht="12.75">
      <c r="A225" s="28" t="s">
        <v>40</v>
      </c>
      <c r="E225" s="29" t="s">
        <v>358</v>
      </c>
    </row>
    <row r="226" spans="1:5" ht="38.25">
      <c r="A226" s="30" t="s">
        <v>42</v>
      </c>
      <c r="E226" s="31" t="s">
        <v>359</v>
      </c>
    </row>
    <row r="227" spans="1:5" ht="25.5">
      <c r="A227" t="s">
        <v>44</v>
      </c>
      <c r="E227" s="29" t="s">
        <v>360</v>
      </c>
    </row>
    <row r="228" spans="1:16" ht="12.75">
      <c r="A228" s="19" t="s">
        <v>35</v>
      </c>
      <c s="23" t="s">
        <v>361</v>
      </c>
      <c s="23" t="s">
        <v>362</v>
      </c>
      <c s="19" t="s">
        <v>37</v>
      </c>
      <c s="24" t="s">
        <v>363</v>
      </c>
      <c s="25" t="s">
        <v>125</v>
      </c>
      <c s="26">
        <v>144</v>
      </c>
      <c s="27">
        <v>0</v>
      </c>
      <c s="27">
        <f>ROUND(ROUND(H228,2)*ROUND(G228,3),2)</f>
      </c>
      <c r="O228">
        <f>(I228*21)/100</f>
      </c>
      <c t="s">
        <v>13</v>
      </c>
    </row>
    <row r="229" spans="1:5" ht="12.75">
      <c r="A229" s="28" t="s">
        <v>40</v>
      </c>
      <c r="E229" s="29" t="s">
        <v>37</v>
      </c>
    </row>
    <row r="230" spans="1:5" ht="38.25">
      <c r="A230" s="30" t="s">
        <v>42</v>
      </c>
      <c r="E230" s="31" t="s">
        <v>359</v>
      </c>
    </row>
    <row r="231" spans="1:5" ht="38.25">
      <c r="A231" t="s">
        <v>44</v>
      </c>
      <c r="E231" s="29" t="s">
        <v>364</v>
      </c>
    </row>
    <row r="232" spans="1:16" ht="12.75">
      <c r="A232" s="19" t="s">
        <v>35</v>
      </c>
      <c s="23" t="s">
        <v>365</v>
      </c>
      <c s="23" t="s">
        <v>366</v>
      </c>
      <c s="19" t="s">
        <v>37</v>
      </c>
      <c s="24" t="s">
        <v>367</v>
      </c>
      <c s="25" t="s">
        <v>107</v>
      </c>
      <c s="26">
        <v>7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12.75">
      <c r="A233" s="28" t="s">
        <v>40</v>
      </c>
      <c r="E233" s="29" t="s">
        <v>368</v>
      </c>
    </row>
    <row r="234" spans="1:5" ht="38.25">
      <c r="A234" s="30" t="s">
        <v>42</v>
      </c>
      <c r="E234" s="31" t="s">
        <v>369</v>
      </c>
    </row>
    <row r="235" spans="1:5" ht="102">
      <c r="A235" t="s">
        <v>44</v>
      </c>
      <c r="E235" s="29" t="s">
        <v>370</v>
      </c>
    </row>
    <row r="236" spans="1:16" ht="12.75">
      <c r="A236" s="19" t="s">
        <v>35</v>
      </c>
      <c s="23" t="s">
        <v>371</v>
      </c>
      <c s="23" t="s">
        <v>372</v>
      </c>
      <c s="19" t="s">
        <v>37</v>
      </c>
      <c s="24" t="s">
        <v>373</v>
      </c>
      <c s="25" t="s">
        <v>81</v>
      </c>
      <c s="26">
        <v>1.5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25.5">
      <c r="A237" s="28" t="s">
        <v>40</v>
      </c>
      <c r="E237" s="29" t="s">
        <v>374</v>
      </c>
    </row>
    <row r="238" spans="1:5" ht="38.25">
      <c r="A238" s="30" t="s">
        <v>42</v>
      </c>
      <c r="E238" s="31" t="s">
        <v>375</v>
      </c>
    </row>
    <row r="239" spans="1:5" ht="102">
      <c r="A239" t="s">
        <v>44</v>
      </c>
      <c r="E239" s="29" t="s">
        <v>376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